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898" activeTab="0"/>
  </bookViews>
  <sheets>
    <sheet name="alapadatok HT" sheetId="1" r:id="rId1"/>
    <sheet name="Mérleg" sheetId="2" r:id="rId2"/>
    <sheet name="eredményk.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<sst xmlns="http://schemas.openxmlformats.org/spreadsheetml/2006/main" count="105" uniqueCount="101">
  <si>
    <t>A. Befektetett eszközök</t>
  </si>
  <si>
    <t>I. IMMATERIÁLIS JAVAK</t>
  </si>
  <si>
    <t>II. TÁRGYI ESZKÖZÖK</t>
  </si>
  <si>
    <t>1. Ingatlanok</t>
  </si>
  <si>
    <t>III. BEFEKTETETT PÉNZÜGYI ESZKÖZÖK</t>
  </si>
  <si>
    <t>B. Forgóeszközök</t>
  </si>
  <si>
    <t>I. KÉSZLETEK</t>
  </si>
  <si>
    <t>II. KÖVETELÉSEK</t>
  </si>
  <si>
    <t>III. ÉRTÉKPAPÍROK</t>
  </si>
  <si>
    <t>IV. PÉNZESZKÖZÖK</t>
  </si>
  <si>
    <t>C. Aktív időbeli elhatárolások</t>
  </si>
  <si>
    <t>D. Saját tőke</t>
  </si>
  <si>
    <t>I. JEGYZETT TŐKE</t>
  </si>
  <si>
    <t>II. TŐKETARTALÉK</t>
  </si>
  <si>
    <t>III. EREDMÉNYTARTALÉK</t>
  </si>
  <si>
    <t>IV. ÉRTÉKELÉSI TARTALÉK</t>
  </si>
  <si>
    <t>V. LEKÖTÖTT TARTALÉK</t>
  </si>
  <si>
    <t>E. Céltartalékok</t>
  </si>
  <si>
    <t>F. Kötelezettségek</t>
  </si>
  <si>
    <t>I. HOSSZÚ LEJÁRATÚ KÖTELEZETTSÉGEK</t>
  </si>
  <si>
    <t>II. RÖVID LEJÁRATÚ KÖTELEZETTSÉGEK</t>
  </si>
  <si>
    <t>G. Passzív időbeli elhatárolások</t>
  </si>
  <si>
    <t>ESZKÖZÖK ÖSSZESEN</t>
  </si>
  <si>
    <t>FORRÁSOK ÖSSZESEN</t>
  </si>
  <si>
    <t>2. Rövid lejáratú hitelek</t>
  </si>
  <si>
    <t>2. Műszaki berendezések, felszerelések, járművek</t>
  </si>
  <si>
    <t>1. Kötelezettségek áruszállításból és szolgáltatásból</t>
  </si>
  <si>
    <t>1. Beruházási és fejlesztési hitelek</t>
  </si>
  <si>
    <t>2. Hosszúl lejáratra kapott kölcsönök</t>
  </si>
  <si>
    <t>Társasági nyereségadó</t>
  </si>
  <si>
    <t>EBIT</t>
  </si>
  <si>
    <t>I. EBITDA</t>
  </si>
  <si>
    <t>minden adat eFt-ban</t>
  </si>
  <si>
    <t>01. Belföldi értékesítés</t>
  </si>
  <si>
    <t>II. Egyéb bevétel</t>
  </si>
  <si>
    <t>III. Anyagjellegű ráfordítások</t>
  </si>
  <si>
    <t>IV. Személy jellegű ráfordítások</t>
  </si>
  <si>
    <t>V. Értékcsökkenés</t>
  </si>
  <si>
    <t>VI. Egyéb ráfordítás</t>
  </si>
  <si>
    <t>A. ÜZEMI SZINTŰ EREDMÉNY</t>
  </si>
  <si>
    <t>I. ÉRTÉKESÍTÉS NETTÓ ÁRBEVÉTELE</t>
  </si>
  <si>
    <t>VII. Pénzügyi bevételek</t>
  </si>
  <si>
    <t>VIII. Pénzügyi ráfordítások</t>
  </si>
  <si>
    <t>E. ADÓZÁS ELŐTTI EREDMÉNY</t>
  </si>
  <si>
    <t>XI. Társasági nyereségadó</t>
  </si>
  <si>
    <t>F. ADÓZÁS UTÁNI EREDMÉNY</t>
  </si>
  <si>
    <t>Értékcsökkenés</t>
  </si>
  <si>
    <t>Készletek állományváltozása</t>
  </si>
  <si>
    <t>Követelések állományváltozása</t>
  </si>
  <si>
    <t>Szállítók állományváltozása</t>
  </si>
  <si>
    <t>Működési CF</t>
  </si>
  <si>
    <t>Immateriális javak állományváltozása</t>
  </si>
  <si>
    <t>Tárgyi eszközök állományváltozása</t>
  </si>
  <si>
    <t>Beruházási CF</t>
  </si>
  <si>
    <t>Szabad CF</t>
  </si>
  <si>
    <t>Pénzügyi műveletek eredménye</t>
  </si>
  <si>
    <t>Rövid lejáratú hitelek</t>
  </si>
  <si>
    <t>Finanszírozási CF</t>
  </si>
  <si>
    <t>B. PÉNZÜGYI MŰVELETEK EREDMÉNYE</t>
  </si>
  <si>
    <t>Eredménykimutatás</t>
  </si>
  <si>
    <t>pénzeszközök</t>
  </si>
  <si>
    <t xml:space="preserve"> - minden adat eFt-ban</t>
  </si>
  <si>
    <t>Hosszzú lejáratú hitel</t>
  </si>
  <si>
    <t>Új ingatlan vásárlás + felújítás</t>
  </si>
  <si>
    <t>amortizáció</t>
  </si>
  <si>
    <t>Gépek vásárlása</t>
  </si>
  <si>
    <t>meglévő ingatlan</t>
  </si>
  <si>
    <t>meglévő gépek</t>
  </si>
  <si>
    <t>ÉCS</t>
  </si>
  <si>
    <t>Termelés átlagos növekedése</t>
  </si>
  <si>
    <t>Személyi költség növekedése</t>
  </si>
  <si>
    <t>Forgási sebesség</t>
  </si>
  <si>
    <t xml:space="preserve">   Vevők / nap</t>
  </si>
  <si>
    <t>Beruházási hitel</t>
  </si>
  <si>
    <t>Törlesztés</t>
  </si>
  <si>
    <t>Hitel időszak végén</t>
  </si>
  <si>
    <t>Kamat</t>
  </si>
  <si>
    <t>Ellenőrző sor</t>
  </si>
  <si>
    <t>osztalékfizetés</t>
  </si>
  <si>
    <t>Teljes CF (= adott év pénzeszköz ÁV)</t>
  </si>
  <si>
    <t>Ingatlanok KSZÉ</t>
  </si>
  <si>
    <t>Gépek KSZÉ</t>
  </si>
  <si>
    <t>ingatlan ÁV</t>
  </si>
  <si>
    <t>műszaki berendezés ÁV</t>
  </si>
  <si>
    <t xml:space="preserve">   Készletek / nap (anyagk. Alapján)</t>
  </si>
  <si>
    <t xml:space="preserve">   Szállítók / nap (anyagk. Alapján)</t>
  </si>
  <si>
    <t>Mérlegegyezőség</t>
  </si>
  <si>
    <t>Üzemi eredmény</t>
  </si>
  <si>
    <t>FONTOSABB VÁLTOZÓK</t>
  </si>
  <si>
    <t>Értékesítés átlagos növekedése</t>
  </si>
  <si>
    <t>Alapadatok</t>
  </si>
  <si>
    <t>Kapott kártérítés</t>
  </si>
  <si>
    <t>Alapadat</t>
  </si>
  <si>
    <t>Szezonális ingadozás</t>
  </si>
  <si>
    <t>VI. Adózás utáni eredmény</t>
  </si>
  <si>
    <t>Árbevétel</t>
  </si>
  <si>
    <t>Befektetett pénzügyi eszközök</t>
  </si>
  <si>
    <r>
      <t>ÉCS (</t>
    </r>
    <r>
      <rPr>
        <b/>
        <sz val="10"/>
        <color indexed="10"/>
        <rFont val="Arial"/>
        <family val="2"/>
      </rPr>
      <t>Eredménykimutatásból</t>
    </r>
    <r>
      <rPr>
        <b/>
        <sz val="10"/>
        <rFont val="Arial"/>
        <family val="2"/>
      </rPr>
      <t>)</t>
    </r>
  </si>
  <si>
    <t>Alap-adatok</t>
  </si>
  <si>
    <t>MÉRLEG</t>
  </si>
  <si>
    <t>Cash Flow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</si>
</sst>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%"/>
    <numFmt numFmtId="190" formatCode="#,##0.0"/>
    <numFmt numFmtId="191" formatCode="#,##0.0\ &quot;Ft&quot;;[Red]\-#,##0.0\ &quot;Ft&quot;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&quot;Igen&quot;;&quot;Igen&quot;;&quot;Nem&quot;"/>
    <numFmt numFmtId="197" formatCode="&quot;Igaz&quot;;&quot;Igaz&quot;;&quot;Hamis&quot;"/>
    <numFmt numFmtId="198" formatCode="&quot;Be&quot;;&quot;Be&quot;;&quot;Ki&quot;"/>
    <numFmt numFmtId="199" formatCode="#,##0_ ;[Red]\-#,##0\ "/>
    <numFmt numFmtId="200" formatCode="_-* #,##0\ _F_t_-;\-* #,##0\ _F_t_-;_-* \-??\ _F_t_-;_-@_-"/>
    <numFmt numFmtId="201" formatCode="#,##0.000_ ;[Red]\-#,##0.000\ "/>
    <numFmt numFmtId="202" formatCode="0.000%"/>
    <numFmt numFmtId="203" formatCode="#,##0.00_ ;[Red]\-#,##0.00\ "/>
  </numFmts>
  <fonts count="7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sz val="8"/>
      <color indexed="9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  <font>
      <b/>
      <sz val="10"/>
      <color indexed="10"/>
      <name val="Arial CE"/>
      <family val="2"/>
    </font>
    <font>
      <sz val="10"/>
      <color indexed="60"/>
      <name val="Arial CE"/>
      <family val="0"/>
    </font>
    <font>
      <b/>
      <sz val="10"/>
      <color indexed="60"/>
      <name val="Arial CE"/>
      <family val="0"/>
    </font>
    <font>
      <sz val="10"/>
      <color indexed="10"/>
      <name val="Arial CE"/>
      <family val="0"/>
    </font>
    <font>
      <sz val="10"/>
      <color indexed="9"/>
      <name val="Arial CE"/>
      <family val="0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0"/>
      <color indexed="12"/>
      <name val="Arial CE"/>
      <family val="2"/>
    </font>
    <font>
      <b/>
      <i/>
      <sz val="11"/>
      <name val="Arial CE"/>
      <family val="0"/>
    </font>
    <font>
      <i/>
      <sz val="9"/>
      <name val="Arial CE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4"/>
      <color indexed="5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4"/>
      <color indexed="6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23"/>
      <name val="Arial CE"/>
      <family val="0"/>
    </font>
    <font>
      <b/>
      <sz val="10"/>
      <color indexed="23"/>
      <name val="Arial CE"/>
      <family val="0"/>
    </font>
    <font>
      <sz val="10"/>
      <color indexed="30"/>
      <name val="Arial CE"/>
      <family val="0"/>
    </font>
    <font>
      <b/>
      <sz val="11"/>
      <color indexed="30"/>
      <name val="Arial CE"/>
      <family val="0"/>
    </font>
    <font>
      <b/>
      <sz val="10"/>
      <color indexed="30"/>
      <name val="Arial CE"/>
      <family val="2"/>
    </font>
    <font>
      <i/>
      <sz val="10"/>
      <color indexed="23"/>
      <name val="Arial CE"/>
      <family val="0"/>
    </font>
    <font>
      <b/>
      <i/>
      <sz val="10"/>
      <color indexed="2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4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 tint="-0.4999699890613556"/>
      <name val="Arial CE"/>
      <family val="0"/>
    </font>
    <font>
      <b/>
      <sz val="10"/>
      <color theme="0" tint="-0.4999699890613556"/>
      <name val="Arial CE"/>
      <family val="0"/>
    </font>
    <font>
      <sz val="10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FF0000"/>
      <name val="Arial CE"/>
      <family val="0"/>
    </font>
    <font>
      <b/>
      <sz val="10"/>
      <color rgb="FF0070C0"/>
      <name val="Arial CE"/>
      <family val="2"/>
    </font>
    <font>
      <i/>
      <sz val="10"/>
      <color theme="0" tint="-0.4999699890613556"/>
      <name val="Arial CE"/>
      <family val="0"/>
    </font>
    <font>
      <b/>
      <i/>
      <sz val="10"/>
      <color theme="0" tint="-0.4999699890613556"/>
      <name val="Arial CE"/>
      <family val="0"/>
    </font>
    <font>
      <b/>
      <sz val="10"/>
      <color rgb="FFFF0000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60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56">
      <alignment/>
      <protection/>
    </xf>
    <xf numFmtId="0" fontId="3" fillId="0" borderId="0" xfId="56" applyFont="1" applyAlignment="1">
      <alignment horizontal="center"/>
      <protection/>
    </xf>
    <xf numFmtId="0" fontId="3" fillId="0" borderId="0" xfId="56" applyFont="1" applyFill="1" applyAlignment="1">
      <alignment horizontal="center"/>
      <protection/>
    </xf>
    <xf numFmtId="0" fontId="2" fillId="0" borderId="10" xfId="56" applyFont="1" applyBorder="1">
      <alignment/>
      <protection/>
    </xf>
    <xf numFmtId="0" fontId="0" fillId="0" borderId="15" xfId="0" applyFill="1" applyBorder="1" applyAlignment="1">
      <alignment/>
    </xf>
    <xf numFmtId="0" fontId="1" fillId="0" borderId="10" xfId="0" applyFont="1" applyFill="1" applyBorder="1" applyAlignment="1">
      <alignment horizontal="left" indent="1"/>
    </xf>
    <xf numFmtId="3" fontId="3" fillId="33" borderId="12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56" applyFont="1" applyFill="1" applyBorder="1">
      <alignment/>
      <protection/>
    </xf>
    <xf numFmtId="0" fontId="2" fillId="0" borderId="12" xfId="0" applyFont="1" applyBorder="1" applyAlignment="1">
      <alignment horizontal="left"/>
    </xf>
    <xf numFmtId="0" fontId="1" fillId="0" borderId="11" xfId="56" applyFont="1" applyFill="1" applyBorder="1">
      <alignment/>
      <protection/>
    </xf>
    <xf numFmtId="0" fontId="1" fillId="0" borderId="12" xfId="56" applyFont="1" applyFill="1" applyBorder="1">
      <alignment/>
      <protection/>
    </xf>
    <xf numFmtId="0" fontId="2" fillId="0" borderId="17" xfId="0" applyFont="1" applyFill="1" applyBorder="1" applyAlignment="1">
      <alignment/>
    </xf>
    <xf numFmtId="3" fontId="3" fillId="33" borderId="12" xfId="56" applyNumberFormat="1" applyFont="1" applyFill="1" applyBorder="1">
      <alignment/>
      <protection/>
    </xf>
    <xf numFmtId="3" fontId="3" fillId="0" borderId="13" xfId="56" applyNumberFormat="1" applyFont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0" fillId="0" borderId="10" xfId="56" applyNumberFormat="1" applyFill="1" applyBorder="1">
      <alignment/>
      <protection/>
    </xf>
    <xf numFmtId="3" fontId="3" fillId="0" borderId="14" xfId="56" applyNumberFormat="1" applyFont="1" applyBorder="1">
      <alignment/>
      <protection/>
    </xf>
    <xf numFmtId="3" fontId="0" fillId="0" borderId="11" xfId="56" applyNumberFormat="1" applyFill="1" applyBorder="1">
      <alignment/>
      <protection/>
    </xf>
    <xf numFmtId="3" fontId="3" fillId="0" borderId="12" xfId="56" applyNumberFormat="1" applyFont="1" applyBorder="1">
      <alignment/>
      <protection/>
    </xf>
    <xf numFmtId="0" fontId="3" fillId="0" borderId="11" xfId="56" applyFont="1" applyBorder="1" applyAlignment="1">
      <alignment horizontal="center"/>
      <protection/>
    </xf>
    <xf numFmtId="3" fontId="3" fillId="0" borderId="12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Fill="1" applyBorder="1" applyAlignment="1">
      <alignment horizontal="left" indent="1"/>
    </xf>
    <xf numFmtId="0" fontId="3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8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10" fillId="0" borderId="15" xfId="56" applyNumberFormat="1" applyFont="1" applyBorder="1">
      <alignment/>
      <protection/>
    </xf>
    <xf numFmtId="3" fontId="11" fillId="0" borderId="12" xfId="56" applyNumberFormat="1" applyFont="1" applyFill="1" applyBorder="1">
      <alignment/>
      <protection/>
    </xf>
    <xf numFmtId="3" fontId="11" fillId="0" borderId="21" xfId="56" applyNumberFormat="1" applyFont="1" applyFill="1" applyBorder="1">
      <alignment/>
      <protection/>
    </xf>
    <xf numFmtId="3" fontId="11" fillId="0" borderId="15" xfId="56" applyNumberFormat="1" applyFont="1" applyBorder="1">
      <alignment/>
      <protection/>
    </xf>
    <xf numFmtId="3" fontId="11" fillId="0" borderId="10" xfId="56" applyNumberFormat="1" applyFont="1" applyFill="1" applyBorder="1">
      <alignment/>
      <protection/>
    </xf>
    <xf numFmtId="3" fontId="10" fillId="0" borderId="13" xfId="56" applyNumberFormat="1" applyFont="1" applyFill="1" applyBorder="1">
      <alignment/>
      <protection/>
    </xf>
    <xf numFmtId="3" fontId="11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3" fontId="12" fillId="0" borderId="16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3" fillId="0" borderId="11" xfId="56" applyNumberFormat="1" applyFont="1" applyFill="1" applyBorder="1">
      <alignment/>
      <protection/>
    </xf>
    <xf numFmtId="3" fontId="14" fillId="33" borderId="12" xfId="56" applyNumberFormat="1" applyFont="1" applyFill="1" applyBorder="1">
      <alignment/>
      <protection/>
    </xf>
    <xf numFmtId="3" fontId="14" fillId="0" borderId="12" xfId="56" applyNumberFormat="1" applyFont="1" applyFill="1" applyBorder="1">
      <alignment/>
      <protection/>
    </xf>
    <xf numFmtId="3" fontId="15" fillId="0" borderId="13" xfId="56" applyNumberFormat="1" applyFont="1" applyFill="1" applyBorder="1">
      <alignment/>
      <protection/>
    </xf>
    <xf numFmtId="3" fontId="15" fillId="0" borderId="10" xfId="56" applyNumberFormat="1" applyFont="1" applyFill="1" applyBorder="1">
      <alignment/>
      <protection/>
    </xf>
    <xf numFmtId="3" fontId="15" fillId="0" borderId="14" xfId="56" applyNumberFormat="1" applyFont="1" applyFill="1" applyBorder="1">
      <alignment/>
      <protection/>
    </xf>
    <xf numFmtId="3" fontId="15" fillId="0" borderId="20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 horizontal="center"/>
    </xf>
    <xf numFmtId="3" fontId="14" fillId="0" borderId="15" xfId="56" applyNumberFormat="1" applyFont="1" applyBorder="1">
      <alignment/>
      <protection/>
    </xf>
    <xf numFmtId="3" fontId="14" fillId="0" borderId="10" xfId="56" applyNumberFormat="1" applyFont="1" applyBorder="1">
      <alignment/>
      <protection/>
    </xf>
    <xf numFmtId="3" fontId="14" fillId="0" borderId="10" xfId="56" applyNumberFormat="1" applyFont="1" applyFill="1" applyBorder="1">
      <alignment/>
      <protection/>
    </xf>
    <xf numFmtId="3" fontId="14" fillId="0" borderId="14" xfId="56" applyNumberFormat="1" applyFont="1" applyFill="1" applyBorder="1">
      <alignment/>
      <protection/>
    </xf>
    <xf numFmtId="3" fontId="15" fillId="0" borderId="11" xfId="56" applyNumberFormat="1" applyFont="1" applyFill="1" applyBorder="1">
      <alignment/>
      <protection/>
    </xf>
    <xf numFmtId="3" fontId="14" fillId="33" borderId="12" xfId="56" applyNumberFormat="1" applyFont="1" applyFill="1" applyBorder="1">
      <alignment/>
      <protection/>
    </xf>
    <xf numFmtId="3" fontId="14" fillId="0" borderId="12" xfId="56" applyNumberFormat="1" applyFont="1" applyFill="1" applyBorder="1">
      <alignment/>
      <protection/>
    </xf>
    <xf numFmtId="3" fontId="14" fillId="0" borderId="12" xfId="56" applyNumberFormat="1" applyFont="1" applyBorder="1">
      <alignment/>
      <protection/>
    </xf>
    <xf numFmtId="3" fontId="14" fillId="0" borderId="11" xfId="56" applyNumberFormat="1" applyFont="1" applyBorder="1">
      <alignment/>
      <protection/>
    </xf>
    <xf numFmtId="3" fontId="15" fillId="0" borderId="10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0" fontId="1" fillId="35" borderId="16" xfId="0" applyFont="1" applyFill="1" applyBorder="1" applyAlignment="1">
      <alignment horizontal="left" indent="1"/>
    </xf>
    <xf numFmtId="3" fontId="16" fillId="33" borderId="12" xfId="0" applyNumberFormat="1" applyFont="1" applyFill="1" applyBorder="1" applyAlignment="1">
      <alignment/>
    </xf>
    <xf numFmtId="3" fontId="16" fillId="0" borderId="14" xfId="56" applyNumberFormat="1" applyFont="1" applyFill="1" applyBorder="1">
      <alignment/>
      <protection/>
    </xf>
    <xf numFmtId="0" fontId="64" fillId="0" borderId="0" xfId="56" applyFont="1">
      <alignment/>
      <protection/>
    </xf>
    <xf numFmtId="0" fontId="64" fillId="0" borderId="0" xfId="56" applyFont="1" applyFill="1">
      <alignment/>
      <protection/>
    </xf>
    <xf numFmtId="0" fontId="65" fillId="0" borderId="0" xfId="56" applyFont="1" applyAlignment="1">
      <alignment horizontal="center"/>
      <protection/>
    </xf>
    <xf numFmtId="0" fontId="65" fillId="0" borderId="0" xfId="56" applyFont="1" applyFill="1" applyAlignment="1">
      <alignment horizontal="center"/>
      <protection/>
    </xf>
    <xf numFmtId="3" fontId="65" fillId="33" borderId="12" xfId="56" applyNumberFormat="1" applyFont="1" applyFill="1" applyBorder="1">
      <alignment/>
      <protection/>
    </xf>
    <xf numFmtId="3" fontId="65" fillId="0" borderId="13" xfId="56" applyNumberFormat="1" applyFont="1" applyBorder="1">
      <alignment/>
      <protection/>
    </xf>
    <xf numFmtId="3" fontId="65" fillId="0" borderId="10" xfId="56" applyNumberFormat="1" applyFont="1" applyFill="1" applyBorder="1">
      <alignment/>
      <protection/>
    </xf>
    <xf numFmtId="3" fontId="64" fillId="0" borderId="10" xfId="56" applyNumberFormat="1" applyFont="1" applyFill="1" applyBorder="1">
      <alignment/>
      <protection/>
    </xf>
    <xf numFmtId="3" fontId="65" fillId="0" borderId="14" xfId="56" applyNumberFormat="1" applyFont="1" applyBorder="1">
      <alignment/>
      <protection/>
    </xf>
    <xf numFmtId="3" fontId="64" fillId="0" borderId="11" xfId="56" applyNumberFormat="1" applyFont="1" applyFill="1" applyBorder="1">
      <alignment/>
      <protection/>
    </xf>
    <xf numFmtId="3" fontId="65" fillId="0" borderId="15" xfId="56" applyNumberFormat="1" applyFont="1" applyBorder="1">
      <alignment/>
      <protection/>
    </xf>
    <xf numFmtId="3" fontId="65" fillId="0" borderId="14" xfId="56" applyNumberFormat="1" applyFont="1" applyFill="1" applyBorder="1">
      <alignment/>
      <protection/>
    </xf>
    <xf numFmtId="3" fontId="65" fillId="0" borderId="12" xfId="56" applyNumberFormat="1" applyFont="1" applyBorder="1">
      <alignment/>
      <protection/>
    </xf>
    <xf numFmtId="0" fontId="65" fillId="0" borderId="11" xfId="56" applyFont="1" applyBorder="1" applyAlignment="1">
      <alignment horizontal="center"/>
      <protection/>
    </xf>
    <xf numFmtId="3" fontId="65" fillId="0" borderId="10" xfId="56" applyNumberFormat="1" applyFont="1" applyBorder="1">
      <alignment/>
      <protection/>
    </xf>
    <xf numFmtId="3" fontId="65" fillId="0" borderId="12" xfId="56" applyNumberFormat="1" applyFont="1" applyFill="1" applyBorder="1">
      <alignment/>
      <protection/>
    </xf>
    <xf numFmtId="3" fontId="64" fillId="0" borderId="13" xfId="56" applyNumberFormat="1" applyFont="1" applyFill="1" applyBorder="1">
      <alignment/>
      <protection/>
    </xf>
    <xf numFmtId="3" fontId="64" fillId="0" borderId="14" xfId="56" applyNumberFormat="1" applyFont="1" applyFill="1" applyBorder="1">
      <alignment/>
      <protection/>
    </xf>
    <xf numFmtId="0" fontId="64" fillId="0" borderId="0" xfId="0" applyFont="1" applyAlignment="1">
      <alignment/>
    </xf>
    <xf numFmtId="0" fontId="2" fillId="0" borderId="16" xfId="0" applyFont="1" applyFill="1" applyBorder="1" applyAlignment="1">
      <alignment horizontal="left" indent="1"/>
    </xf>
    <xf numFmtId="0" fontId="3" fillId="0" borderId="0" xfId="0" applyFont="1" applyAlignment="1">
      <alignment/>
    </xf>
    <xf numFmtId="3" fontId="3" fillId="0" borderId="11" xfId="56" applyNumberFormat="1" applyFont="1" applyBorder="1" applyAlignment="1">
      <alignment horizontal="center"/>
      <protection/>
    </xf>
    <xf numFmtId="0" fontId="3" fillId="0" borderId="20" xfId="0" applyFont="1" applyBorder="1" applyAlignment="1">
      <alignment horizontal="center"/>
    </xf>
    <xf numFmtId="3" fontId="0" fillId="36" borderId="20" xfId="0" applyNumberFormat="1" applyFill="1" applyBorder="1" applyAlignment="1">
      <alignment horizontal="center"/>
    </xf>
    <xf numFmtId="3" fontId="0" fillId="36" borderId="20" xfId="0" applyNumberForma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0" fillId="36" borderId="25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0" fillId="37" borderId="24" xfId="0" applyFill="1" applyBorder="1" applyAlignment="1">
      <alignment horizontal="right"/>
    </xf>
    <xf numFmtId="0" fontId="0" fillId="37" borderId="26" xfId="0" applyFill="1" applyBorder="1" applyAlignment="1">
      <alignment horizontal="right"/>
    </xf>
    <xf numFmtId="0" fontId="0" fillId="38" borderId="0" xfId="0" applyFill="1" applyAlignment="1">
      <alignment/>
    </xf>
    <xf numFmtId="0" fontId="3" fillId="38" borderId="27" xfId="0" applyFont="1" applyFill="1" applyBorder="1" applyAlignment="1">
      <alignment horizontal="center"/>
    </xf>
    <xf numFmtId="0" fontId="3" fillId="38" borderId="20" xfId="0" applyFont="1" applyFill="1" applyBorder="1" applyAlignment="1">
      <alignment horizontal="center"/>
    </xf>
    <xf numFmtId="0" fontId="0" fillId="38" borderId="28" xfId="0" applyFill="1" applyBorder="1" applyAlignment="1">
      <alignment/>
    </xf>
    <xf numFmtId="0" fontId="0" fillId="38" borderId="20" xfId="0" applyFill="1" applyBorder="1" applyAlignment="1">
      <alignment/>
    </xf>
    <xf numFmtId="0" fontId="0" fillId="38" borderId="28" xfId="0" applyFill="1" applyBorder="1" applyAlignment="1">
      <alignment horizontal="right"/>
    </xf>
    <xf numFmtId="0" fontId="0" fillId="38" borderId="29" xfId="0" applyFill="1" applyBorder="1" applyAlignment="1">
      <alignment horizontal="right"/>
    </xf>
    <xf numFmtId="0" fontId="0" fillId="38" borderId="22" xfId="0" applyFill="1" applyBorder="1" applyAlignment="1">
      <alignment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/>
    </xf>
    <xf numFmtId="3" fontId="9" fillId="38" borderId="0" xfId="0" applyNumberFormat="1" applyFont="1" applyFill="1" applyAlignment="1">
      <alignment horizontal="center"/>
    </xf>
    <xf numFmtId="0" fontId="0" fillId="38" borderId="0" xfId="0" applyFill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3" xfId="0" applyNumberFormat="1" applyFont="1" applyBorder="1" applyAlignment="1">
      <alignment horizontal="center"/>
    </xf>
    <xf numFmtId="3" fontId="15" fillId="0" borderId="27" xfId="0" applyNumberFormat="1" applyFont="1" applyBorder="1" applyAlignment="1">
      <alignment horizontal="center"/>
    </xf>
    <xf numFmtId="3" fontId="15" fillId="0" borderId="32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center"/>
    </xf>
    <xf numFmtId="3" fontId="15" fillId="0" borderId="25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3" fontId="0" fillId="36" borderId="34" xfId="0" applyNumberFormat="1" applyFill="1" applyBorder="1" applyAlignment="1">
      <alignment/>
    </xf>
    <xf numFmtId="3" fontId="0" fillId="36" borderId="35" xfId="0" applyNumberFormat="1" applyFill="1" applyBorder="1" applyAlignment="1">
      <alignment/>
    </xf>
    <xf numFmtId="3" fontId="66" fillId="37" borderId="27" xfId="0" applyNumberFormat="1" applyFont="1" applyFill="1" applyBorder="1" applyAlignment="1">
      <alignment/>
    </xf>
    <xf numFmtId="3" fontId="66" fillId="37" borderId="32" xfId="0" applyNumberFormat="1" applyFont="1" applyFill="1" applyBorder="1" applyAlignment="1">
      <alignment/>
    </xf>
    <xf numFmtId="3" fontId="66" fillId="37" borderId="20" xfId="0" applyNumberFormat="1" applyFont="1" applyFill="1" applyBorder="1" applyAlignment="1">
      <alignment/>
    </xf>
    <xf numFmtId="3" fontId="66" fillId="37" borderId="25" xfId="0" applyNumberFormat="1" applyFont="1" applyFill="1" applyBorder="1" applyAlignment="1">
      <alignment/>
    </xf>
    <xf numFmtId="3" fontId="17" fillId="37" borderId="36" xfId="0" applyNumberFormat="1" applyFont="1" applyFill="1" applyBorder="1" applyAlignment="1">
      <alignment horizontal="center"/>
    </xf>
    <xf numFmtId="3" fontId="17" fillId="37" borderId="37" xfId="0" applyNumberFormat="1" applyFont="1" applyFill="1" applyBorder="1" applyAlignment="1">
      <alignment horizontal="center"/>
    </xf>
    <xf numFmtId="3" fontId="67" fillId="37" borderId="38" xfId="0" applyNumberFormat="1" applyFont="1" applyFill="1" applyBorder="1" applyAlignment="1">
      <alignment horizontal="center"/>
    </xf>
    <xf numFmtId="3" fontId="67" fillId="37" borderId="39" xfId="0" applyNumberFormat="1" applyFont="1" applyFill="1" applyBorder="1" applyAlignment="1">
      <alignment horizontal="center"/>
    </xf>
    <xf numFmtId="189" fontId="9" fillId="2" borderId="23" xfId="0" applyNumberFormat="1" applyFont="1" applyFill="1" applyBorder="1" applyAlignment="1">
      <alignment horizontal="center"/>
    </xf>
    <xf numFmtId="189" fontId="9" fillId="2" borderId="27" xfId="0" applyNumberFormat="1" applyFont="1" applyFill="1" applyBorder="1" applyAlignment="1">
      <alignment horizontal="center"/>
    </xf>
    <xf numFmtId="189" fontId="9" fillId="2" borderId="32" xfId="0" applyNumberFormat="1" applyFon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5" xfId="0" applyFill="1" applyBorder="1" applyAlignment="1">
      <alignment/>
    </xf>
    <xf numFmtId="189" fontId="9" fillId="2" borderId="24" xfId="0" applyNumberFormat="1" applyFont="1" applyFill="1" applyBorder="1" applyAlignment="1">
      <alignment horizontal="center"/>
    </xf>
    <xf numFmtId="189" fontId="9" fillId="2" borderId="20" xfId="0" applyNumberFormat="1" applyFont="1" applyFill="1" applyBorder="1" applyAlignment="1">
      <alignment horizontal="center"/>
    </xf>
    <xf numFmtId="189" fontId="9" fillId="2" borderId="25" xfId="0" applyNumberFormat="1" applyFont="1" applyFill="1" applyBorder="1" applyAlignment="1">
      <alignment horizontal="center"/>
    </xf>
    <xf numFmtId="3" fontId="9" fillId="2" borderId="26" xfId="0" applyNumberFormat="1" applyFont="1" applyFill="1" applyBorder="1" applyAlignment="1">
      <alignment horizontal="center"/>
    </xf>
    <xf numFmtId="3" fontId="9" fillId="2" borderId="22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20" xfId="0" applyNumberFormat="1" applyFont="1" applyFill="1" applyBorder="1" applyAlignment="1">
      <alignment horizontal="center"/>
    </xf>
    <xf numFmtId="9" fontId="9" fillId="2" borderId="15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27" xfId="0" applyNumberFormat="1" applyFont="1" applyFill="1" applyBorder="1" applyAlignment="1">
      <alignment horizontal="center"/>
    </xf>
    <xf numFmtId="10" fontId="9" fillId="2" borderId="20" xfId="0" applyNumberFormat="1" applyFont="1" applyFill="1" applyBorder="1" applyAlignment="1">
      <alignment horizontal="center"/>
    </xf>
    <xf numFmtId="3" fontId="68" fillId="2" borderId="20" xfId="0" applyNumberFormat="1" applyFont="1" applyFill="1" applyBorder="1" applyAlignment="1">
      <alignment/>
    </xf>
    <xf numFmtId="3" fontId="68" fillId="2" borderId="20" xfId="0" applyNumberFormat="1" applyFont="1" applyFill="1" applyBorder="1" applyAlignment="1">
      <alignment horizontal="center"/>
    </xf>
    <xf numFmtId="3" fontId="9" fillId="2" borderId="23" xfId="0" applyNumberFormat="1" applyFont="1" applyFill="1" applyBorder="1" applyAlignment="1">
      <alignment horizontal="center"/>
    </xf>
    <xf numFmtId="3" fontId="9" fillId="2" borderId="32" xfId="0" applyNumberFormat="1" applyFont="1" applyFill="1" applyBorder="1" applyAlignment="1">
      <alignment horizontal="center"/>
    </xf>
    <xf numFmtId="3" fontId="9" fillId="2" borderId="24" xfId="0" applyNumberFormat="1" applyFont="1" applyFill="1" applyBorder="1" applyAlignment="1">
      <alignment horizontal="center"/>
    </xf>
    <xf numFmtId="3" fontId="9" fillId="2" borderId="25" xfId="0" applyNumberFormat="1" applyFont="1" applyFill="1" applyBorder="1" applyAlignment="1">
      <alignment horizontal="center"/>
    </xf>
    <xf numFmtId="9" fontId="12" fillId="2" borderId="40" xfId="0" applyNumberFormat="1" applyFont="1" applyFill="1" applyBorder="1" applyAlignment="1">
      <alignment/>
    </xf>
    <xf numFmtId="9" fontId="12" fillId="2" borderId="41" xfId="0" applyNumberFormat="1" applyFont="1" applyFill="1" applyBorder="1" applyAlignment="1">
      <alignment/>
    </xf>
    <xf numFmtId="9" fontId="12" fillId="2" borderId="4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65" fillId="0" borderId="16" xfId="56" applyNumberFormat="1" applyFont="1" applyFill="1" applyBorder="1">
      <alignment/>
      <protection/>
    </xf>
    <xf numFmtId="3" fontId="65" fillId="0" borderId="11" xfId="56" applyNumberFormat="1" applyFont="1" applyFill="1" applyBorder="1">
      <alignment/>
      <protection/>
    </xf>
    <xf numFmtId="0" fontId="0" fillId="37" borderId="0" xfId="0" applyFill="1" applyBorder="1" applyAlignment="1">
      <alignment horizontal="right"/>
    </xf>
    <xf numFmtId="0" fontId="0" fillId="38" borderId="0" xfId="0" applyFill="1" applyBorder="1" applyAlignment="1">
      <alignment horizontal="right"/>
    </xf>
    <xf numFmtId="3" fontId="67" fillId="37" borderId="0" xfId="0" applyNumberFormat="1" applyFont="1" applyFill="1" applyBorder="1" applyAlignment="1">
      <alignment horizontal="center"/>
    </xf>
    <xf numFmtId="3" fontId="69" fillId="39" borderId="12" xfId="56" applyNumberFormat="1" applyFont="1" applyFill="1" applyBorder="1">
      <alignment/>
      <protection/>
    </xf>
    <xf numFmtId="3" fontId="69" fillId="39" borderId="11" xfId="56" applyNumberFormat="1" applyFont="1" applyFill="1" applyBorder="1">
      <alignment/>
      <protection/>
    </xf>
    <xf numFmtId="0" fontId="2" fillId="0" borderId="19" xfId="0" applyFont="1" applyBorder="1" applyAlignment="1">
      <alignment/>
    </xf>
    <xf numFmtId="0" fontId="2" fillId="39" borderId="19" xfId="0" applyFont="1" applyFill="1" applyBorder="1" applyAlignment="1">
      <alignment/>
    </xf>
    <xf numFmtId="0" fontId="2" fillId="39" borderId="19" xfId="0" applyFont="1" applyFill="1" applyBorder="1" applyAlignment="1">
      <alignment/>
    </xf>
    <xf numFmtId="3" fontId="11" fillId="39" borderId="21" xfId="56" applyNumberFormat="1" applyFont="1" applyFill="1" applyBorder="1">
      <alignment/>
      <protection/>
    </xf>
    <xf numFmtId="0" fontId="2" fillId="0" borderId="12" xfId="0" applyFont="1" applyFill="1" applyBorder="1" applyAlignment="1">
      <alignment/>
    </xf>
    <xf numFmtId="3" fontId="16" fillId="40" borderId="12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41" borderId="16" xfId="0" applyFont="1" applyFill="1" applyBorder="1" applyAlignment="1">
      <alignment horizontal="left" indent="1"/>
    </xf>
    <xf numFmtId="3" fontId="18" fillId="0" borderId="11" xfId="0" applyNumberFormat="1" applyFont="1" applyFill="1" applyBorder="1" applyAlignment="1">
      <alignment horizontal="left" indent="1"/>
    </xf>
    <xf numFmtId="3" fontId="18" fillId="0" borderId="11" xfId="0" applyNumberFormat="1" applyFont="1" applyBorder="1" applyAlignment="1">
      <alignment horizontal="left" indent="1"/>
    </xf>
    <xf numFmtId="0" fontId="2" fillId="0" borderId="43" xfId="0" applyFont="1" applyFill="1" applyBorder="1" applyAlignment="1">
      <alignment horizontal="left" indent="1"/>
    </xf>
    <xf numFmtId="3" fontId="3" fillId="0" borderId="43" xfId="0" applyNumberFormat="1" applyFont="1" applyBorder="1" applyAlignment="1">
      <alignment/>
    </xf>
    <xf numFmtId="0" fontId="2" fillId="0" borderId="11" xfId="0" applyFont="1" applyFill="1" applyBorder="1" applyAlignment="1">
      <alignment horizontal="left" indent="1"/>
    </xf>
    <xf numFmtId="0" fontId="8" fillId="0" borderId="44" xfId="0" applyFont="1" applyBorder="1" applyAlignment="1">
      <alignment horizontal="left" indent="3"/>
    </xf>
    <xf numFmtId="3" fontId="18" fillId="0" borderId="43" xfId="0" applyNumberFormat="1" applyFont="1" applyFill="1" applyBorder="1" applyAlignment="1">
      <alignment horizontal="left" indent="1"/>
    </xf>
    <xf numFmtId="3" fontId="18" fillId="0" borderId="43" xfId="0" applyNumberFormat="1" applyFont="1" applyBorder="1" applyAlignment="1">
      <alignment horizontal="left" indent="1"/>
    </xf>
    <xf numFmtId="3" fontId="65" fillId="0" borderId="15" xfId="0" applyNumberFormat="1" applyFont="1" applyBorder="1" applyAlignment="1">
      <alignment/>
    </xf>
    <xf numFmtId="3" fontId="64" fillId="0" borderId="16" xfId="0" applyNumberFormat="1" applyFont="1" applyBorder="1" applyAlignment="1">
      <alignment/>
    </xf>
    <xf numFmtId="3" fontId="65" fillId="33" borderId="12" xfId="0" applyNumberFormat="1" applyFont="1" applyFill="1" applyBorder="1" applyAlignment="1">
      <alignment/>
    </xf>
    <xf numFmtId="3" fontId="64" fillId="0" borderId="13" xfId="0" applyNumberFormat="1" applyFont="1" applyBorder="1" applyAlignment="1">
      <alignment/>
    </xf>
    <xf numFmtId="3" fontId="64" fillId="0" borderId="10" xfId="0" applyNumberFormat="1" applyFont="1" applyBorder="1" applyAlignment="1">
      <alignment/>
    </xf>
    <xf numFmtId="3" fontId="65" fillId="0" borderId="12" xfId="0" applyNumberFormat="1" applyFont="1" applyBorder="1" applyAlignment="1">
      <alignment/>
    </xf>
    <xf numFmtId="3" fontId="65" fillId="0" borderId="10" xfId="0" applyNumberFormat="1" applyFont="1" applyBorder="1" applyAlignment="1">
      <alignment/>
    </xf>
    <xf numFmtId="3" fontId="65" fillId="0" borderId="43" xfId="0" applyNumberFormat="1" applyFont="1" applyBorder="1" applyAlignment="1">
      <alignment/>
    </xf>
    <xf numFmtId="3" fontId="70" fillId="0" borderId="0" xfId="0" applyNumberFormat="1" applyFont="1" applyBorder="1" applyAlignment="1">
      <alignment/>
    </xf>
    <xf numFmtId="3" fontId="70" fillId="0" borderId="44" xfId="0" applyNumberFormat="1" applyFont="1" applyBorder="1" applyAlignment="1">
      <alignment/>
    </xf>
    <xf numFmtId="3" fontId="71" fillId="0" borderId="0" xfId="0" applyNumberFormat="1" applyFont="1" applyBorder="1" applyAlignment="1">
      <alignment/>
    </xf>
    <xf numFmtId="0" fontId="64" fillId="0" borderId="11" xfId="0" applyFont="1" applyBorder="1" applyAlignment="1">
      <alignment/>
    </xf>
    <xf numFmtId="3" fontId="64" fillId="0" borderId="10" xfId="0" applyNumberFormat="1" applyFont="1" applyBorder="1" applyAlignment="1">
      <alignment/>
    </xf>
    <xf numFmtId="3" fontId="64" fillId="0" borderId="11" xfId="0" applyNumberFormat="1" applyFont="1" applyBorder="1" applyAlignment="1">
      <alignment/>
    </xf>
    <xf numFmtId="3" fontId="65" fillId="0" borderId="43" xfId="0" applyNumberFormat="1" applyFont="1" applyBorder="1" applyAlignment="1">
      <alignment/>
    </xf>
    <xf numFmtId="3" fontId="64" fillId="0" borderId="15" xfId="56" applyNumberFormat="1" applyFont="1" applyBorder="1">
      <alignment/>
      <protection/>
    </xf>
    <xf numFmtId="3" fontId="65" fillId="39" borderId="21" xfId="56" applyNumberFormat="1" applyFont="1" applyFill="1" applyBorder="1">
      <alignment/>
      <protection/>
    </xf>
    <xf numFmtId="3" fontId="65" fillId="0" borderId="21" xfId="56" applyNumberFormat="1" applyFont="1" applyFill="1" applyBorder="1">
      <alignment/>
      <protection/>
    </xf>
    <xf numFmtId="3" fontId="65" fillId="39" borderId="12" xfId="56" applyNumberFormat="1" applyFont="1" applyFill="1" applyBorder="1">
      <alignment/>
      <protection/>
    </xf>
    <xf numFmtId="3" fontId="65" fillId="0" borderId="11" xfId="56" applyNumberFormat="1" applyFont="1" applyBorder="1">
      <alignment/>
      <protection/>
    </xf>
    <xf numFmtId="3" fontId="65" fillId="39" borderId="11" xfId="56" applyNumberFormat="1" applyFont="1" applyFill="1" applyBorder="1">
      <alignment/>
      <protection/>
    </xf>
    <xf numFmtId="3" fontId="65" fillId="42" borderId="12" xfId="56" applyNumberFormat="1" applyFont="1" applyFill="1" applyBorder="1">
      <alignment/>
      <protection/>
    </xf>
    <xf numFmtId="0" fontId="64" fillId="0" borderId="0" xfId="0" applyFont="1" applyAlignment="1">
      <alignment wrapText="1"/>
    </xf>
    <xf numFmtId="0" fontId="3" fillId="34" borderId="0" xfId="56" applyFont="1" applyFill="1" applyAlignment="1">
      <alignment vertical="center"/>
      <protection/>
    </xf>
    <xf numFmtId="0" fontId="7" fillId="34" borderId="0" xfId="0" applyFont="1" applyFill="1" applyAlignment="1">
      <alignment horizontal="left"/>
    </xf>
    <xf numFmtId="3" fontId="0" fillId="0" borderId="0" xfId="0" applyNumberFormat="1" applyAlignment="1">
      <alignment horizontal="center" vertical="center"/>
    </xf>
    <xf numFmtId="199" fontId="0" fillId="0" borderId="0" xfId="0" applyNumberForma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72" fillId="0" borderId="45" xfId="0" applyFont="1" applyBorder="1" applyAlignment="1">
      <alignment horizontal="center"/>
    </xf>
    <xf numFmtId="0" fontId="72" fillId="38" borderId="0" xfId="0" applyFont="1" applyFill="1" applyBorder="1" applyAlignment="1">
      <alignment horizontal="center" wrapText="1"/>
    </xf>
    <xf numFmtId="0" fontId="72" fillId="38" borderId="46" xfId="0" applyFont="1" applyFill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Book1-kitöltött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pektus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J51"/>
  <sheetViews>
    <sheetView tabSelected="1" zoomScale="120" zoomScaleNormal="12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18" sqref="N18"/>
    </sheetView>
  </sheetViews>
  <sheetFormatPr defaultColWidth="9.00390625" defaultRowHeight="12.75" outlineLevelRow="1"/>
  <cols>
    <col min="1" max="1" width="2.625" style="0" customWidth="1"/>
    <col min="2" max="2" width="36.25390625" style="0" customWidth="1"/>
    <col min="3" max="3" width="9.125" style="0" customWidth="1"/>
    <col min="4" max="4" width="9.00390625" style="0" customWidth="1"/>
  </cols>
  <sheetData>
    <row r="1" spans="2:10" ht="24" customHeight="1" outlineLevel="1">
      <c r="B1" t="s">
        <v>88</v>
      </c>
      <c r="D1" s="227">
        <v>2017</v>
      </c>
      <c r="E1" s="45">
        <v>2018</v>
      </c>
      <c r="F1" s="45">
        <f>+E1+1</f>
        <v>2019</v>
      </c>
      <c r="G1" s="45">
        <f>+F1+1</f>
        <v>2020</v>
      </c>
      <c r="H1" s="45">
        <f>+G1+1</f>
        <v>2021</v>
      </c>
      <c r="I1" s="45">
        <f>+H1+1</f>
        <v>2022</v>
      </c>
      <c r="J1" s="45">
        <f>+I1+1</f>
        <v>2023</v>
      </c>
    </row>
    <row r="2" spans="2:10" ht="12.75" outlineLevel="1">
      <c r="B2" t="s">
        <v>86</v>
      </c>
      <c r="C2" s="120"/>
      <c r="D2" s="120"/>
      <c r="E2" s="230">
        <f>+Mérleg!E20</f>
        <v>0</v>
      </c>
      <c r="F2" s="230">
        <f>+Mérleg!F20</f>
        <v>0</v>
      </c>
      <c r="G2" s="230">
        <f>+Mérleg!G20</f>
        <v>0</v>
      </c>
      <c r="H2" s="230">
        <f>+Mérleg!H20</f>
        <v>0</v>
      </c>
      <c r="I2" s="230">
        <f>+Mérleg!I20</f>
        <v>0</v>
      </c>
      <c r="J2" s="230">
        <f>+Mérleg!J20</f>
        <v>0</v>
      </c>
    </row>
    <row r="3" spans="2:10" ht="12.75" outlineLevel="1">
      <c r="B3" t="s">
        <v>60</v>
      </c>
      <c r="C3" s="120"/>
      <c r="D3" s="120"/>
      <c r="E3" s="231">
        <f>+Mérleg!E15</f>
        <v>0</v>
      </c>
      <c r="F3" s="231">
        <f>+Mérleg!F15</f>
        <v>0</v>
      </c>
      <c r="G3" s="231">
        <f>+Mérleg!G15</f>
        <v>0</v>
      </c>
      <c r="H3" s="231">
        <f>+Mérleg!H15</f>
        <v>0</v>
      </c>
      <c r="I3" s="231">
        <f>+Mérleg!I15</f>
        <v>0</v>
      </c>
      <c r="J3" s="231">
        <f>+Mérleg!J15</f>
        <v>0</v>
      </c>
    </row>
    <row r="4" spans="2:10" ht="12.75" outlineLevel="1">
      <c r="B4" t="s">
        <v>95</v>
      </c>
      <c r="C4" s="120"/>
      <c r="D4" s="120"/>
      <c r="E4" s="231">
        <f>+'eredményk.'!E4</f>
        <v>0</v>
      </c>
      <c r="F4" s="231">
        <f>+'eredményk.'!F4</f>
        <v>0</v>
      </c>
      <c r="G4" s="231">
        <f>+'eredményk.'!G4</f>
        <v>0</v>
      </c>
      <c r="H4" s="231">
        <f>+'eredményk.'!H4</f>
        <v>0</v>
      </c>
      <c r="I4" s="231">
        <f>+'eredményk.'!I4</f>
        <v>0</v>
      </c>
      <c r="J4" s="231">
        <f>+'eredményk.'!J4</f>
        <v>0</v>
      </c>
    </row>
    <row r="5" spans="2:10" ht="12.75" outlineLevel="1">
      <c r="B5" t="s">
        <v>87</v>
      </c>
      <c r="C5" s="120"/>
      <c r="D5" s="120"/>
      <c r="E5" s="231">
        <f>+'eredményk.'!E11</f>
        <v>0</v>
      </c>
      <c r="F5" s="231">
        <f>+'eredményk.'!F11</f>
        <v>0</v>
      </c>
      <c r="G5" s="231">
        <f>+'eredményk.'!G11</f>
        <v>0</v>
      </c>
      <c r="H5" s="231">
        <f>+'eredményk.'!H11</f>
        <v>0</v>
      </c>
      <c r="I5" s="231">
        <f>+'eredményk.'!I11</f>
        <v>0</v>
      </c>
      <c r="J5" s="231">
        <f>+'eredményk.'!J11</f>
        <v>0</v>
      </c>
    </row>
    <row r="6" spans="2:10" ht="12.75" outlineLevel="1">
      <c r="B6" t="s">
        <v>54</v>
      </c>
      <c r="C6" s="120"/>
      <c r="D6" s="120"/>
      <c r="E6" s="231">
        <f>+'CF'!D21</f>
        <v>0</v>
      </c>
      <c r="F6" s="231">
        <f>+'CF'!E21</f>
        <v>0</v>
      </c>
      <c r="G6" s="231">
        <f>+'CF'!F21</f>
        <v>0</v>
      </c>
      <c r="H6" s="231">
        <f>+'CF'!G21</f>
        <v>0</v>
      </c>
      <c r="I6" s="231">
        <f>+'CF'!H21</f>
        <v>0</v>
      </c>
      <c r="J6" s="231">
        <f>+'CF'!I21</f>
        <v>0</v>
      </c>
    </row>
    <row r="7" spans="3:4" ht="12.75">
      <c r="C7" s="236" t="s">
        <v>98</v>
      </c>
      <c r="D7" s="236">
        <f>+D1</f>
        <v>2017</v>
      </c>
    </row>
    <row r="8" spans="3:10" ht="13.5" thickBot="1">
      <c r="C8" s="237"/>
      <c r="D8" s="237"/>
      <c r="E8" s="45">
        <f aca="true" t="shared" si="0" ref="E8:J8">+E$1</f>
        <v>2018</v>
      </c>
      <c r="F8" s="45">
        <f t="shared" si="0"/>
        <v>2019</v>
      </c>
      <c r="G8" s="45">
        <f t="shared" si="0"/>
        <v>2020</v>
      </c>
      <c r="H8" s="45">
        <f t="shared" si="0"/>
        <v>2021</v>
      </c>
      <c r="I8" s="45">
        <f t="shared" si="0"/>
        <v>2022</v>
      </c>
      <c r="J8" s="45">
        <f t="shared" si="0"/>
        <v>2023</v>
      </c>
    </row>
    <row r="9" spans="2:10" ht="12.75">
      <c r="B9" s="113" t="s">
        <v>63</v>
      </c>
      <c r="C9" s="169"/>
      <c r="D9" s="121"/>
      <c r="E9" s="145"/>
      <c r="F9" s="145"/>
      <c r="G9" s="145"/>
      <c r="H9" s="145"/>
      <c r="I9" s="145"/>
      <c r="J9" s="146"/>
    </row>
    <row r="10" spans="2:10" ht="12.75">
      <c r="B10" s="114" t="s">
        <v>64</v>
      </c>
      <c r="C10" s="170"/>
      <c r="D10" s="122"/>
      <c r="E10" s="111"/>
      <c r="F10" s="111"/>
      <c r="G10" s="112"/>
      <c r="H10" s="112"/>
      <c r="I10" s="112"/>
      <c r="J10" s="115"/>
    </row>
    <row r="11" spans="2:10" ht="12.75">
      <c r="B11" s="116"/>
      <c r="C11" s="123"/>
      <c r="D11" s="124"/>
      <c r="E11" s="123"/>
      <c r="F11" s="123"/>
      <c r="G11" s="123"/>
      <c r="H11" s="123"/>
      <c r="I11" s="123"/>
      <c r="J11" s="123"/>
    </row>
    <row r="12" spans="2:10" ht="13.5" thickBot="1">
      <c r="B12" s="116"/>
      <c r="C12" s="123"/>
      <c r="D12" s="124"/>
      <c r="E12" s="123"/>
      <c r="F12" s="123"/>
      <c r="G12" s="123"/>
      <c r="H12" s="123"/>
      <c r="I12" s="123"/>
      <c r="J12" s="123"/>
    </row>
    <row r="13" spans="2:10" ht="13.5" thickBot="1">
      <c r="B13" s="117" t="s">
        <v>66</v>
      </c>
      <c r="C13" s="125"/>
      <c r="D13" s="169"/>
      <c r="E13" s="147"/>
      <c r="F13" s="147"/>
      <c r="G13" s="147"/>
      <c r="H13" s="147"/>
      <c r="I13" s="147"/>
      <c r="J13" s="148"/>
    </row>
    <row r="14" spans="2:10" ht="13.5" thickBot="1">
      <c r="B14" s="116"/>
      <c r="C14" s="123"/>
      <c r="D14" s="169"/>
      <c r="E14" s="143"/>
      <c r="F14" s="143"/>
      <c r="G14" s="143"/>
      <c r="H14" s="143"/>
      <c r="I14" s="143"/>
      <c r="J14" s="144"/>
    </row>
    <row r="15" spans="2:10" ht="15.75" thickBot="1" thickTop="1">
      <c r="B15" s="118" t="s">
        <v>68</v>
      </c>
      <c r="C15" s="125"/>
      <c r="D15" s="124"/>
      <c r="E15" s="149"/>
      <c r="F15" s="149"/>
      <c r="G15" s="149"/>
      <c r="H15" s="149"/>
      <c r="I15" s="149"/>
      <c r="J15" s="150"/>
    </row>
    <row r="16" spans="2:10" ht="16.5" thickBot="1" thickTop="1">
      <c r="B16" s="119" t="s">
        <v>80</v>
      </c>
      <c r="C16" s="126"/>
      <c r="D16" s="127"/>
      <c r="E16" s="151"/>
      <c r="F16" s="151"/>
      <c r="G16" s="151"/>
      <c r="H16" s="151"/>
      <c r="I16" s="151"/>
      <c r="J16" s="152"/>
    </row>
    <row r="17" spans="2:10" ht="15">
      <c r="B17" s="183"/>
      <c r="C17" s="184"/>
      <c r="D17" s="131"/>
      <c r="E17" s="185"/>
      <c r="F17" s="185"/>
      <c r="G17" s="185"/>
      <c r="H17" s="185"/>
      <c r="I17" s="185"/>
      <c r="J17" s="185"/>
    </row>
    <row r="18" spans="3:10" ht="13.5" thickBot="1">
      <c r="C18" s="120"/>
      <c r="D18" s="120"/>
      <c r="E18" s="45">
        <f aca="true" t="shared" si="1" ref="E18:J18">+E$1</f>
        <v>2018</v>
      </c>
      <c r="F18" s="45">
        <f t="shared" si="1"/>
        <v>2019</v>
      </c>
      <c r="G18" s="45">
        <f t="shared" si="1"/>
        <v>2020</v>
      </c>
      <c r="H18" s="45">
        <f t="shared" si="1"/>
        <v>2021</v>
      </c>
      <c r="I18" s="45">
        <f t="shared" si="1"/>
        <v>2022</v>
      </c>
      <c r="J18" s="45">
        <f t="shared" si="1"/>
        <v>2023</v>
      </c>
    </row>
    <row r="19" spans="2:10" ht="12.75">
      <c r="B19" s="113" t="s">
        <v>65</v>
      </c>
      <c r="C19" s="169"/>
      <c r="D19" s="121"/>
      <c r="E19" s="145"/>
      <c r="F19" s="145"/>
      <c r="G19" s="145"/>
      <c r="H19" s="145"/>
      <c r="I19" s="145"/>
      <c r="J19" s="145"/>
    </row>
    <row r="20" spans="2:10" ht="12.75">
      <c r="B20" s="114" t="s">
        <v>64</v>
      </c>
      <c r="C20" s="170"/>
      <c r="D20" s="122"/>
      <c r="E20" s="110"/>
      <c r="F20" s="111"/>
      <c r="G20" s="112"/>
      <c r="H20" s="112"/>
      <c r="I20" s="112"/>
      <c r="J20" s="115"/>
    </row>
    <row r="21" spans="2:10" ht="12.75">
      <c r="B21" s="116"/>
      <c r="C21" s="123"/>
      <c r="D21" s="124"/>
      <c r="E21" s="123"/>
      <c r="F21" s="123"/>
      <c r="G21" s="123"/>
      <c r="H21" s="123"/>
      <c r="I21" s="123"/>
      <c r="J21" s="123"/>
    </row>
    <row r="22" spans="2:10" ht="12.75">
      <c r="B22" s="116"/>
      <c r="C22" s="123"/>
      <c r="D22" s="124"/>
      <c r="E22" s="123"/>
      <c r="F22" s="123"/>
      <c r="G22" s="123"/>
      <c r="H22" s="123"/>
      <c r="I22" s="123"/>
      <c r="J22" s="123"/>
    </row>
    <row r="23" spans="2:10" ht="12.75">
      <c r="B23" s="117" t="s">
        <v>67</v>
      </c>
      <c r="C23" s="125"/>
      <c r="D23" s="171"/>
      <c r="E23" s="147"/>
      <c r="F23" s="147"/>
      <c r="G23" s="147"/>
      <c r="H23" s="147"/>
      <c r="I23" s="147"/>
      <c r="J23" s="148"/>
    </row>
    <row r="24" spans="2:10" ht="13.5" thickBot="1">
      <c r="B24" s="116"/>
      <c r="C24" s="123"/>
      <c r="D24" s="172"/>
      <c r="E24" s="143"/>
      <c r="F24" s="143"/>
      <c r="G24" s="143"/>
      <c r="H24" s="143"/>
      <c r="I24" s="143"/>
      <c r="J24" s="143"/>
    </row>
    <row r="25" spans="2:10" ht="15.75" thickBot="1" thickTop="1">
      <c r="B25" s="118" t="s">
        <v>68</v>
      </c>
      <c r="C25" s="125"/>
      <c r="D25" s="124"/>
      <c r="E25" s="149"/>
      <c r="F25" s="149"/>
      <c r="G25" s="149"/>
      <c r="H25" s="149"/>
      <c r="I25" s="149"/>
      <c r="J25" s="150"/>
    </row>
    <row r="26" spans="2:10" ht="16.5" thickBot="1" thickTop="1">
      <c r="B26" s="119" t="s">
        <v>81</v>
      </c>
      <c r="C26" s="126"/>
      <c r="D26" s="127"/>
      <c r="E26" s="151"/>
      <c r="F26" s="151"/>
      <c r="G26" s="151"/>
      <c r="H26" s="151"/>
      <c r="I26" s="151"/>
      <c r="J26" s="152"/>
    </row>
    <row r="27" spans="2:10" ht="13.5" thickBot="1">
      <c r="B27" s="183"/>
      <c r="C27" s="184"/>
      <c r="D27" s="131"/>
      <c r="E27" s="235" t="s">
        <v>90</v>
      </c>
      <c r="F27" s="235"/>
      <c r="G27" s="235"/>
      <c r="H27" s="235"/>
      <c r="I27" s="235"/>
      <c r="J27" s="235"/>
    </row>
    <row r="28" spans="3:10" ht="13.5" thickBot="1">
      <c r="C28" s="120"/>
      <c r="D28" s="120"/>
      <c r="E28" s="45">
        <f aca="true" t="shared" si="2" ref="E28:J28">+E$1</f>
        <v>2018</v>
      </c>
      <c r="F28" s="45">
        <f t="shared" si="2"/>
        <v>2019</v>
      </c>
      <c r="G28" s="45">
        <f t="shared" si="2"/>
        <v>2020</v>
      </c>
      <c r="H28" s="45">
        <f t="shared" si="2"/>
        <v>2021</v>
      </c>
      <c r="I28" s="45">
        <f t="shared" si="2"/>
        <v>2022</v>
      </c>
      <c r="J28" s="45">
        <f t="shared" si="2"/>
        <v>2023</v>
      </c>
    </row>
    <row r="29" spans="2:10" ht="12.75">
      <c r="B29" s="49" t="s">
        <v>89</v>
      </c>
      <c r="C29" s="128"/>
      <c r="D29" s="120"/>
      <c r="E29" s="153"/>
      <c r="F29" s="154"/>
      <c r="G29" s="154"/>
      <c r="H29" s="154"/>
      <c r="I29" s="154"/>
      <c r="J29" s="155"/>
    </row>
    <row r="30" spans="3:10" ht="12.75">
      <c r="C30" s="120"/>
      <c r="D30" s="120"/>
      <c r="E30" s="156"/>
      <c r="F30" s="157"/>
      <c r="G30" s="157"/>
      <c r="H30" s="157"/>
      <c r="I30" s="157"/>
      <c r="J30" s="158"/>
    </row>
    <row r="31" spans="2:10" ht="12.75">
      <c r="B31" s="49" t="s">
        <v>69</v>
      </c>
      <c r="C31" s="128"/>
      <c r="D31" s="120"/>
      <c r="E31" s="159"/>
      <c r="F31" s="160"/>
      <c r="G31" s="160"/>
      <c r="H31" s="160"/>
      <c r="I31" s="160"/>
      <c r="J31" s="161"/>
    </row>
    <row r="32" spans="3:10" ht="12.75">
      <c r="C32" s="120"/>
      <c r="D32" s="120"/>
      <c r="E32" s="156"/>
      <c r="F32" s="157"/>
      <c r="G32" s="157"/>
      <c r="H32" s="157"/>
      <c r="I32" s="157"/>
      <c r="J32" s="158"/>
    </row>
    <row r="33" spans="2:10" ht="12.75">
      <c r="B33" s="50" t="s">
        <v>70</v>
      </c>
      <c r="C33" s="129"/>
      <c r="D33" s="120"/>
      <c r="E33" s="159"/>
      <c r="F33" s="157"/>
      <c r="G33" s="157"/>
      <c r="H33" s="157"/>
      <c r="I33" s="157"/>
      <c r="J33" s="158"/>
    </row>
    <row r="34" spans="3:10" ht="12.75">
      <c r="C34" s="120"/>
      <c r="D34" s="120"/>
      <c r="E34" s="156"/>
      <c r="F34" s="157"/>
      <c r="G34" s="157"/>
      <c r="H34" s="157"/>
      <c r="I34" s="157"/>
      <c r="J34" s="158"/>
    </row>
    <row r="35" spans="2:10" ht="13.5" thickBot="1">
      <c r="B35" s="49" t="s">
        <v>91</v>
      </c>
      <c r="C35" s="128"/>
      <c r="D35" s="120"/>
      <c r="E35" s="162"/>
      <c r="F35" s="163"/>
      <c r="G35" s="163"/>
      <c r="H35" s="163"/>
      <c r="I35" s="163"/>
      <c r="J35" s="164"/>
    </row>
    <row r="36" spans="3:10" ht="12.75">
      <c r="C36" s="120"/>
      <c r="D36" s="120"/>
      <c r="E36" s="120"/>
      <c r="F36" s="120"/>
      <c r="G36" s="120"/>
      <c r="H36" s="120"/>
      <c r="I36" s="120"/>
      <c r="J36" s="120"/>
    </row>
    <row r="37" spans="2:10" ht="12.75">
      <c r="B37" t="s">
        <v>93</v>
      </c>
      <c r="C37" s="120"/>
      <c r="D37" s="120"/>
      <c r="E37" s="120"/>
      <c r="F37" s="120"/>
      <c r="G37" s="120"/>
      <c r="H37" s="120"/>
      <c r="I37" s="120"/>
      <c r="J37" s="120"/>
    </row>
    <row r="38" spans="3:10" ht="12.75">
      <c r="C38" s="120"/>
      <c r="D38" s="120"/>
      <c r="E38" s="120"/>
      <c r="F38" s="120"/>
      <c r="G38" s="120"/>
      <c r="H38" s="120"/>
      <c r="I38" s="120"/>
      <c r="J38" s="120"/>
    </row>
    <row r="39" spans="2:10" ht="13.5" thickBot="1">
      <c r="B39" s="49" t="s">
        <v>71</v>
      </c>
      <c r="C39" s="128"/>
      <c r="D39" s="120"/>
      <c r="E39" s="45">
        <f aca="true" t="shared" si="3" ref="E39:J39">+E$1</f>
        <v>2018</v>
      </c>
      <c r="F39" s="45">
        <f t="shared" si="3"/>
        <v>2019</v>
      </c>
      <c r="G39" s="45">
        <f t="shared" si="3"/>
        <v>2020</v>
      </c>
      <c r="H39" s="45">
        <f t="shared" si="3"/>
        <v>2021</v>
      </c>
      <c r="I39" s="45">
        <f t="shared" si="3"/>
        <v>2022</v>
      </c>
      <c r="J39" s="45">
        <f t="shared" si="3"/>
        <v>2023</v>
      </c>
    </row>
    <row r="40" spans="2:10" ht="12.75">
      <c r="B40" t="s">
        <v>84</v>
      </c>
      <c r="C40" s="120"/>
      <c r="D40" s="120"/>
      <c r="E40" s="173"/>
      <c r="F40" s="169"/>
      <c r="G40" s="169"/>
      <c r="H40" s="169"/>
      <c r="I40" s="169"/>
      <c r="J40" s="174"/>
    </row>
    <row r="41" spans="2:10" ht="12.75">
      <c r="B41" t="s">
        <v>72</v>
      </c>
      <c r="C41" s="120"/>
      <c r="D41" s="120"/>
      <c r="E41" s="175"/>
      <c r="F41" s="165"/>
      <c r="G41" s="165"/>
      <c r="H41" s="165"/>
      <c r="I41" s="165"/>
      <c r="J41" s="176"/>
    </row>
    <row r="42" spans="2:10" ht="13.5" thickBot="1">
      <c r="B42" t="s">
        <v>85</v>
      </c>
      <c r="C42" s="120"/>
      <c r="D42" s="120"/>
      <c r="E42" s="162"/>
      <c r="F42" s="163"/>
      <c r="G42" s="163"/>
      <c r="H42" s="163"/>
      <c r="I42" s="163"/>
      <c r="J42" s="164"/>
    </row>
    <row r="43" spans="3:4" ht="12.75">
      <c r="C43" s="120"/>
      <c r="D43" s="130"/>
    </row>
    <row r="44" spans="3:4" ht="13.5" thickBot="1">
      <c r="C44" s="120"/>
      <c r="D44" s="120"/>
    </row>
    <row r="45" spans="2:10" ht="13.5" thickBot="1">
      <c r="B45" t="s">
        <v>29</v>
      </c>
      <c r="C45" s="120"/>
      <c r="D45" s="120"/>
      <c r="E45" s="177"/>
      <c r="F45" s="178"/>
      <c r="G45" s="178"/>
      <c r="H45" s="178"/>
      <c r="I45" s="178"/>
      <c r="J45" s="179"/>
    </row>
    <row r="46" spans="3:4" ht="12.75">
      <c r="C46" s="120"/>
      <c r="D46" s="120"/>
    </row>
    <row r="47" spans="2:10" ht="13.5" thickBot="1">
      <c r="B47" s="63" t="s">
        <v>73</v>
      </c>
      <c r="C47" s="120" t="s">
        <v>92</v>
      </c>
      <c r="D47" s="131"/>
      <c r="E47" s="45">
        <f aca="true" t="shared" si="4" ref="E47:J47">+E$1</f>
        <v>2018</v>
      </c>
      <c r="F47" s="45">
        <f t="shared" si="4"/>
        <v>2019</v>
      </c>
      <c r="G47" s="45">
        <f t="shared" si="4"/>
        <v>2020</v>
      </c>
      <c r="H47" s="45">
        <f t="shared" si="4"/>
        <v>2021</v>
      </c>
      <c r="I47" s="45">
        <f t="shared" si="4"/>
        <v>2022</v>
      </c>
      <c r="J47" s="45">
        <f t="shared" si="4"/>
        <v>2023</v>
      </c>
    </row>
    <row r="48" spans="2:10" ht="12.75">
      <c r="B48" s="133" t="s">
        <v>76</v>
      </c>
      <c r="C48" s="166"/>
      <c r="D48" s="131"/>
      <c r="E48" s="136"/>
      <c r="F48" s="137"/>
      <c r="G48" s="137"/>
      <c r="H48" s="137"/>
      <c r="I48" s="137"/>
      <c r="J48" s="138"/>
    </row>
    <row r="49" spans="2:10" ht="12.75">
      <c r="B49" s="134" t="s">
        <v>74</v>
      </c>
      <c r="C49" s="167"/>
      <c r="D49" s="131"/>
      <c r="E49" s="139"/>
      <c r="F49" s="72"/>
      <c r="G49" s="72"/>
      <c r="H49" s="72"/>
      <c r="I49" s="72"/>
      <c r="J49" s="140"/>
    </row>
    <row r="50" spans="2:10" ht="13.5" thickBot="1">
      <c r="B50" s="135" t="s">
        <v>75</v>
      </c>
      <c r="C50" s="168"/>
      <c r="D50" s="131"/>
      <c r="E50" s="141"/>
      <c r="F50" s="73"/>
      <c r="G50" s="73"/>
      <c r="H50" s="73"/>
      <c r="I50" s="73"/>
      <c r="J50" s="142"/>
    </row>
    <row r="51" ht="12.75">
      <c r="E51" s="132"/>
    </row>
  </sheetData>
  <sheetProtection/>
  <mergeCells count="3">
    <mergeCell ref="E27:J27"/>
    <mergeCell ref="D7:D8"/>
    <mergeCell ref="C7:C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41"/>
  <sheetViews>
    <sheetView zoomScale="70" zoomScaleNormal="7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" sqref="A3:IV3"/>
    </sheetView>
  </sheetViews>
  <sheetFormatPr defaultColWidth="9.00390625" defaultRowHeight="12.75"/>
  <cols>
    <col min="1" max="1" width="48.75390625" style="0" bestFit="1" customWidth="1"/>
    <col min="2" max="4" width="9.125" style="106" customWidth="1"/>
  </cols>
  <sheetData>
    <row r="1" spans="1:4" ht="12.75">
      <c r="A1" s="229" t="s">
        <v>32</v>
      </c>
      <c r="B1" s="88"/>
      <c r="C1" s="88"/>
      <c r="D1" s="89"/>
    </row>
    <row r="2" spans="1:4" ht="12.75">
      <c r="A2" s="10"/>
      <c r="B2" s="90"/>
      <c r="C2" s="90"/>
      <c r="D2" s="91"/>
    </row>
    <row r="3" spans="1:10" ht="21" customHeight="1" thickBot="1">
      <c r="A3" s="228" t="s">
        <v>99</v>
      </c>
      <c r="B3" s="232">
        <v>2015</v>
      </c>
      <c r="C3" s="232">
        <v>2016</v>
      </c>
      <c r="D3" s="232">
        <v>2017</v>
      </c>
      <c r="E3" s="234">
        <f>+'alapadatok HT'!E1</f>
        <v>2018</v>
      </c>
      <c r="F3" s="234">
        <f>+'alapadatok HT'!F1</f>
        <v>2019</v>
      </c>
      <c r="G3" s="234">
        <f>+'alapadatok HT'!G1</f>
        <v>2020</v>
      </c>
      <c r="H3" s="234">
        <f>+'alapadatok HT'!H1</f>
        <v>2021</v>
      </c>
      <c r="I3" s="234">
        <f>+'alapadatok HT'!I1</f>
        <v>2022</v>
      </c>
      <c r="J3" s="234">
        <f>+'alapadatok HT'!J1</f>
        <v>2023</v>
      </c>
    </row>
    <row r="4" spans="1:10" ht="13.5" thickBot="1">
      <c r="A4" s="3" t="s">
        <v>0</v>
      </c>
      <c r="B4" s="92">
        <v>60000</v>
      </c>
      <c r="C4" s="92">
        <v>52550</v>
      </c>
      <c r="D4" s="92">
        <v>45100</v>
      </c>
      <c r="E4" s="29"/>
      <c r="F4" s="29"/>
      <c r="G4" s="29"/>
      <c r="H4" s="29"/>
      <c r="I4" s="29"/>
      <c r="J4" s="29"/>
    </row>
    <row r="5" spans="1:10" ht="12.75">
      <c r="A5" s="21" t="s">
        <v>1</v>
      </c>
      <c r="B5" s="93">
        <v>0</v>
      </c>
      <c r="C5" s="93">
        <v>0</v>
      </c>
      <c r="D5" s="93">
        <v>0</v>
      </c>
      <c r="E5" s="30"/>
      <c r="F5" s="30"/>
      <c r="G5" s="30"/>
      <c r="H5" s="30"/>
      <c r="I5" s="30"/>
      <c r="J5" s="30"/>
    </row>
    <row r="6" spans="1:10" ht="12.75">
      <c r="A6" s="22" t="s">
        <v>2</v>
      </c>
      <c r="B6" s="94">
        <v>60000</v>
      </c>
      <c r="C6" s="94">
        <v>52550</v>
      </c>
      <c r="D6" s="94">
        <v>45100</v>
      </c>
      <c r="E6" s="31"/>
      <c r="F6" s="31"/>
      <c r="G6" s="31"/>
      <c r="H6" s="31"/>
      <c r="I6" s="31"/>
      <c r="J6" s="31"/>
    </row>
    <row r="7" spans="1:10" ht="12.75">
      <c r="A7" s="13" t="s">
        <v>3</v>
      </c>
      <c r="B7" s="95">
        <v>10000</v>
      </c>
      <c r="C7" s="95">
        <v>9800</v>
      </c>
      <c r="D7" s="95">
        <v>9600</v>
      </c>
      <c r="E7" s="32"/>
      <c r="F7" s="32"/>
      <c r="G7" s="32"/>
      <c r="H7" s="32"/>
      <c r="I7" s="32"/>
      <c r="J7" s="32"/>
    </row>
    <row r="8" spans="1:10" ht="12.75">
      <c r="A8" s="13" t="s">
        <v>25</v>
      </c>
      <c r="B8" s="95">
        <v>50000</v>
      </c>
      <c r="C8" s="95">
        <v>42750</v>
      </c>
      <c r="D8" s="95">
        <v>35500</v>
      </c>
      <c r="E8" s="32"/>
      <c r="F8" s="32"/>
      <c r="G8" s="32"/>
      <c r="H8" s="32"/>
      <c r="I8" s="32"/>
      <c r="J8" s="32"/>
    </row>
    <row r="9" spans="1:10" ht="13.5" thickBot="1">
      <c r="A9" s="23" t="s">
        <v>4</v>
      </c>
      <c r="B9" s="96"/>
      <c r="C9" s="96"/>
      <c r="D9" s="96">
        <v>0</v>
      </c>
      <c r="E9" s="33"/>
      <c r="F9" s="33"/>
      <c r="G9" s="33"/>
      <c r="H9" s="33"/>
      <c r="I9" s="33"/>
      <c r="J9" s="33"/>
    </row>
    <row r="10" spans="1:10" ht="13.5" thickBot="1">
      <c r="A10" s="24"/>
      <c r="B10" s="97"/>
      <c r="C10" s="97"/>
      <c r="D10" s="97"/>
      <c r="E10" s="34"/>
      <c r="F10" s="34"/>
      <c r="G10" s="34"/>
      <c r="H10" s="34"/>
      <c r="I10" s="34"/>
      <c r="J10" s="34"/>
    </row>
    <row r="11" spans="1:10" ht="13.5" thickBot="1">
      <c r="A11" s="3" t="s">
        <v>5</v>
      </c>
      <c r="B11" s="92">
        <v>44042</v>
      </c>
      <c r="C11" s="92">
        <v>75724</v>
      </c>
      <c r="D11" s="92">
        <v>112236</v>
      </c>
      <c r="E11" s="67"/>
      <c r="F11" s="67"/>
      <c r="G11" s="67"/>
      <c r="H11" s="67"/>
      <c r="I11" s="67"/>
      <c r="J11" s="67"/>
    </row>
    <row r="12" spans="1:14" ht="18" customHeight="1">
      <c r="A12" s="21" t="s">
        <v>6</v>
      </c>
      <c r="B12" s="98">
        <v>10000</v>
      </c>
      <c r="C12" s="98">
        <v>15000</v>
      </c>
      <c r="D12" s="98">
        <v>20000</v>
      </c>
      <c r="E12" s="54"/>
      <c r="F12" s="54"/>
      <c r="G12" s="54"/>
      <c r="H12" s="54"/>
      <c r="I12" s="54"/>
      <c r="J12" s="54"/>
      <c r="N12" s="43"/>
    </row>
    <row r="13" spans="1:14" ht="18" customHeight="1">
      <c r="A13" s="22" t="s">
        <v>7</v>
      </c>
      <c r="B13" s="94">
        <v>30000</v>
      </c>
      <c r="C13" s="94">
        <v>40000</v>
      </c>
      <c r="D13" s="94">
        <v>50000</v>
      </c>
      <c r="E13" s="55"/>
      <c r="F13" s="55"/>
      <c r="G13" s="55"/>
      <c r="H13" s="55"/>
      <c r="I13" s="55"/>
      <c r="J13" s="55"/>
      <c r="N13" s="43"/>
    </row>
    <row r="14" spans="1:10" ht="18" customHeight="1">
      <c r="A14" s="46" t="s">
        <v>8</v>
      </c>
      <c r="B14" s="94">
        <v>0</v>
      </c>
      <c r="C14" s="94">
        <v>0</v>
      </c>
      <c r="D14" s="94">
        <v>0</v>
      </c>
      <c r="E14" s="31"/>
      <c r="F14" s="31"/>
      <c r="G14" s="31"/>
      <c r="H14" s="31"/>
      <c r="I14" s="31"/>
      <c r="J14" s="31"/>
    </row>
    <row r="15" spans="1:10" ht="18" customHeight="1" thickBot="1">
      <c r="A15" s="47" t="s">
        <v>9</v>
      </c>
      <c r="B15" s="99">
        <v>4042</v>
      </c>
      <c r="C15" s="99">
        <v>20724</v>
      </c>
      <c r="D15" s="99">
        <v>42236</v>
      </c>
      <c r="E15" s="87"/>
      <c r="F15" s="87"/>
      <c r="G15" s="87"/>
      <c r="H15" s="87"/>
      <c r="I15" s="87"/>
      <c r="J15" s="87"/>
    </row>
    <row r="16" spans="1:10" ht="13.5" thickBot="1">
      <c r="A16" s="24"/>
      <c r="B16" s="97"/>
      <c r="C16" s="97"/>
      <c r="D16" s="97"/>
      <c r="E16" s="34"/>
      <c r="F16" s="34"/>
      <c r="G16" s="34"/>
      <c r="H16" s="34"/>
      <c r="I16" s="34"/>
      <c r="J16" s="34"/>
    </row>
    <row r="17" spans="1:10" ht="13.5" thickBot="1">
      <c r="A17" s="3" t="s">
        <v>10</v>
      </c>
      <c r="B17" s="92">
        <v>0</v>
      </c>
      <c r="C17" s="92">
        <v>0</v>
      </c>
      <c r="D17" s="92">
        <v>0</v>
      </c>
      <c r="E17" s="29"/>
      <c r="F17" s="29"/>
      <c r="G17" s="29"/>
      <c r="H17" s="29"/>
      <c r="I17" s="29"/>
      <c r="J17" s="29"/>
    </row>
    <row r="18" spans="1:10" ht="13.5" thickBot="1">
      <c r="A18" s="25" t="s">
        <v>22</v>
      </c>
      <c r="B18" s="100">
        <v>104042</v>
      </c>
      <c r="C18" s="100">
        <v>128274</v>
      </c>
      <c r="D18" s="100">
        <v>157336</v>
      </c>
      <c r="E18" s="81"/>
      <c r="F18" s="81"/>
      <c r="G18" s="81"/>
      <c r="H18" s="81"/>
      <c r="I18" s="81"/>
      <c r="J18" s="81"/>
    </row>
    <row r="19" spans="1:10" ht="12.75">
      <c r="A19" s="26"/>
      <c r="B19" s="97"/>
      <c r="C19" s="97"/>
      <c r="D19" s="97"/>
      <c r="E19" s="34"/>
      <c r="F19" s="34"/>
      <c r="G19" s="34"/>
      <c r="H19" s="34"/>
      <c r="I19" s="34"/>
      <c r="J19" s="34"/>
    </row>
    <row r="20" spans="1:10" ht="12.75">
      <c r="A20" t="s">
        <v>77</v>
      </c>
      <c r="B20" s="101"/>
      <c r="C20" s="101"/>
      <c r="D20" s="101"/>
      <c r="E20" s="109"/>
      <c r="F20" s="109"/>
      <c r="G20" s="109"/>
      <c r="H20" s="109"/>
      <c r="I20" s="109"/>
      <c r="J20" s="109"/>
    </row>
    <row r="21" spans="1:10" ht="13.5" thickBot="1">
      <c r="A21" s="26"/>
      <c r="B21" s="101"/>
      <c r="C21" s="101"/>
      <c r="D21" s="101"/>
      <c r="E21" s="36"/>
      <c r="F21" s="36"/>
      <c r="G21" s="36"/>
      <c r="H21" s="36"/>
      <c r="I21" s="36"/>
      <c r="J21" s="36"/>
    </row>
    <row r="22" spans="1:10" ht="13.5" thickBot="1">
      <c r="A22" s="3" t="s">
        <v>11</v>
      </c>
      <c r="B22" s="92">
        <v>24042</v>
      </c>
      <c r="C22" s="92">
        <v>53274</v>
      </c>
      <c r="D22" s="92">
        <v>87336</v>
      </c>
      <c r="E22" s="67"/>
      <c r="F22" s="67"/>
      <c r="G22" s="67"/>
      <c r="H22" s="67"/>
      <c r="I22" s="67"/>
      <c r="J22" s="67"/>
    </row>
    <row r="23" spans="1:10" ht="12.75">
      <c r="A23" s="180" t="s">
        <v>12</v>
      </c>
      <c r="B23" s="98">
        <v>3000</v>
      </c>
      <c r="C23" s="98">
        <v>3000</v>
      </c>
      <c r="D23" s="98">
        <v>3000</v>
      </c>
      <c r="E23" s="74"/>
      <c r="F23" s="74"/>
      <c r="G23" s="74"/>
      <c r="H23" s="74"/>
      <c r="I23" s="74"/>
      <c r="J23" s="74"/>
    </row>
    <row r="24" spans="1:10" ht="12.75">
      <c r="A24" s="22" t="s">
        <v>13</v>
      </c>
      <c r="B24" s="102">
        <v>0</v>
      </c>
      <c r="C24" s="102">
        <v>0</v>
      </c>
      <c r="D24" s="102">
        <v>0</v>
      </c>
      <c r="E24" s="75"/>
      <c r="F24" s="75"/>
      <c r="G24" s="75"/>
      <c r="H24" s="75"/>
      <c r="I24" s="75"/>
      <c r="J24" s="75"/>
    </row>
    <row r="25" spans="1:10" ht="12.75">
      <c r="A25" s="22" t="s">
        <v>14</v>
      </c>
      <c r="B25" s="94">
        <v>21042</v>
      </c>
      <c r="C25" s="94">
        <f>+B28</f>
        <v>21042</v>
      </c>
      <c r="D25" s="94">
        <f>+C25+C28</f>
        <v>50274</v>
      </c>
      <c r="E25" s="76"/>
      <c r="F25" s="76"/>
      <c r="G25" s="76"/>
      <c r="H25" s="76"/>
      <c r="I25" s="76"/>
      <c r="J25" s="76"/>
    </row>
    <row r="26" spans="1:10" ht="12.75">
      <c r="A26" s="22" t="s">
        <v>15</v>
      </c>
      <c r="B26" s="94">
        <v>0</v>
      </c>
      <c r="C26" s="94">
        <v>0</v>
      </c>
      <c r="D26" s="94">
        <v>0</v>
      </c>
      <c r="E26" s="76"/>
      <c r="F26" s="76"/>
      <c r="G26" s="76"/>
      <c r="H26" s="76"/>
      <c r="I26" s="76"/>
      <c r="J26" s="76"/>
    </row>
    <row r="27" spans="1:10" ht="13.5" thickBot="1">
      <c r="A27" s="23" t="s">
        <v>16</v>
      </c>
      <c r="B27" s="99">
        <v>0</v>
      </c>
      <c r="C27" s="99">
        <v>0</v>
      </c>
      <c r="D27" s="99">
        <v>0</v>
      </c>
      <c r="E27" s="77"/>
      <c r="F27" s="77"/>
      <c r="G27" s="77"/>
      <c r="H27" s="77"/>
      <c r="I27" s="77"/>
      <c r="J27" s="77"/>
    </row>
    <row r="28" spans="1:10" ht="13.5" thickBot="1">
      <c r="A28" s="23" t="s">
        <v>94</v>
      </c>
      <c r="B28" s="99">
        <v>21042</v>
      </c>
      <c r="C28" s="99">
        <v>29232</v>
      </c>
      <c r="D28" s="99">
        <v>34062</v>
      </c>
      <c r="E28" s="77"/>
      <c r="F28" s="77"/>
      <c r="G28" s="77"/>
      <c r="H28" s="77"/>
      <c r="I28" s="77"/>
      <c r="J28" s="77"/>
    </row>
    <row r="29" spans="1:10" ht="13.5" thickBot="1">
      <c r="A29" s="26"/>
      <c r="B29" s="97"/>
      <c r="C29" s="97"/>
      <c r="D29" s="97"/>
      <c r="E29" s="78"/>
      <c r="F29" s="78"/>
      <c r="G29" s="78"/>
      <c r="H29" s="78"/>
      <c r="I29" s="78"/>
      <c r="J29" s="78"/>
    </row>
    <row r="30" spans="1:10" ht="13.5" thickBot="1">
      <c r="A30" s="3" t="s">
        <v>17</v>
      </c>
      <c r="B30" s="92">
        <v>0</v>
      </c>
      <c r="C30" s="92">
        <v>0</v>
      </c>
      <c r="D30" s="92">
        <v>0</v>
      </c>
      <c r="E30" s="67"/>
      <c r="F30" s="67"/>
      <c r="G30" s="67"/>
      <c r="H30" s="67"/>
      <c r="I30" s="67"/>
      <c r="J30" s="67"/>
    </row>
    <row r="31" spans="1:10" ht="13.5" thickBot="1">
      <c r="A31" s="26"/>
      <c r="B31" s="97"/>
      <c r="C31" s="97"/>
      <c r="D31" s="97"/>
      <c r="E31" s="34"/>
      <c r="F31" s="34"/>
      <c r="G31" s="34"/>
      <c r="H31" s="34"/>
      <c r="I31" s="34"/>
      <c r="J31" s="34"/>
    </row>
    <row r="32" spans="1:10" ht="13.5" thickBot="1">
      <c r="A32" s="3" t="s">
        <v>18</v>
      </c>
      <c r="B32" s="92">
        <v>80000</v>
      </c>
      <c r="C32" s="92">
        <v>75000</v>
      </c>
      <c r="D32" s="92">
        <v>70000</v>
      </c>
      <c r="E32" s="67"/>
      <c r="F32" s="67"/>
      <c r="G32" s="67"/>
      <c r="H32" s="67"/>
      <c r="I32" s="67"/>
      <c r="J32" s="67"/>
    </row>
    <row r="33" spans="1:10" ht="13.5" thickBot="1">
      <c r="A33" s="5" t="s">
        <v>19</v>
      </c>
      <c r="B33" s="103">
        <v>10000</v>
      </c>
      <c r="C33" s="103">
        <v>5000</v>
      </c>
      <c r="D33" s="103">
        <v>0</v>
      </c>
      <c r="E33" s="68"/>
      <c r="F33" s="68"/>
      <c r="G33" s="68"/>
      <c r="H33" s="68"/>
      <c r="I33" s="68"/>
      <c r="J33" s="68"/>
    </row>
    <row r="34" spans="1:10" ht="12.75">
      <c r="A34" s="6" t="s">
        <v>27</v>
      </c>
      <c r="B34" s="104"/>
      <c r="C34" s="104"/>
      <c r="D34" s="104">
        <v>0</v>
      </c>
      <c r="E34" s="69"/>
      <c r="F34" s="69"/>
      <c r="G34" s="69"/>
      <c r="H34" s="69"/>
      <c r="I34" s="69"/>
      <c r="J34" s="69"/>
    </row>
    <row r="35" spans="1:10" ht="13.5" thickBot="1">
      <c r="A35" s="1" t="s">
        <v>28</v>
      </c>
      <c r="B35" s="95">
        <v>10000</v>
      </c>
      <c r="C35" s="95">
        <v>5000</v>
      </c>
      <c r="D35" s="95">
        <v>0</v>
      </c>
      <c r="E35" s="70"/>
      <c r="F35" s="70"/>
      <c r="G35" s="70"/>
      <c r="H35" s="70"/>
      <c r="I35" s="70"/>
      <c r="J35" s="70"/>
    </row>
    <row r="36" spans="1:10" ht="13.5" thickBot="1">
      <c r="A36" s="5" t="s">
        <v>20</v>
      </c>
      <c r="B36" s="103">
        <v>70000</v>
      </c>
      <c r="C36" s="103">
        <v>70000</v>
      </c>
      <c r="D36" s="103">
        <v>70000</v>
      </c>
      <c r="E36" s="68"/>
      <c r="F36" s="68"/>
      <c r="G36" s="68"/>
      <c r="H36" s="68"/>
      <c r="I36" s="68"/>
      <c r="J36" s="68"/>
    </row>
    <row r="37" spans="1:14" ht="12.75">
      <c r="A37" s="6" t="s">
        <v>26</v>
      </c>
      <c r="B37" s="104">
        <v>50000</v>
      </c>
      <c r="C37" s="104">
        <v>45000</v>
      </c>
      <c r="D37" s="104">
        <v>40000</v>
      </c>
      <c r="E37" s="56"/>
      <c r="F37" s="56"/>
      <c r="G37" s="56"/>
      <c r="H37" s="56"/>
      <c r="I37" s="56"/>
      <c r="J37" s="56"/>
      <c r="N37" s="43"/>
    </row>
    <row r="38" spans="1:10" ht="13.5" thickBot="1">
      <c r="A38" s="7" t="s">
        <v>24</v>
      </c>
      <c r="B38" s="105">
        <v>20000</v>
      </c>
      <c r="C38" s="105">
        <v>25000</v>
      </c>
      <c r="D38" s="105">
        <v>30000</v>
      </c>
      <c r="E38" s="71"/>
      <c r="F38" s="71"/>
      <c r="G38" s="71"/>
      <c r="H38" s="71"/>
      <c r="I38" s="71"/>
      <c r="J38" s="71"/>
    </row>
    <row r="39" spans="1:10" ht="13.5" thickBot="1">
      <c r="A39" s="27"/>
      <c r="B39" s="97"/>
      <c r="C39" s="97"/>
      <c r="D39" s="97"/>
      <c r="E39" s="66"/>
      <c r="F39" s="66"/>
      <c r="G39" s="66"/>
      <c r="H39" s="66"/>
      <c r="I39" s="66"/>
      <c r="J39" s="66"/>
    </row>
    <row r="40" spans="1:10" ht="13.5" thickBot="1">
      <c r="A40" s="3" t="s">
        <v>21</v>
      </c>
      <c r="B40" s="92">
        <v>0</v>
      </c>
      <c r="C40" s="92">
        <v>0</v>
      </c>
      <c r="D40" s="92">
        <v>0</v>
      </c>
      <c r="E40" s="79"/>
      <c r="F40" s="79"/>
      <c r="G40" s="79"/>
      <c r="H40" s="79"/>
      <c r="I40" s="79"/>
      <c r="J40" s="79"/>
    </row>
    <row r="41" spans="1:10" ht="13.5" thickBot="1">
      <c r="A41" s="28" t="s">
        <v>23</v>
      </c>
      <c r="B41" s="103">
        <v>104042</v>
      </c>
      <c r="C41" s="103">
        <v>128274</v>
      </c>
      <c r="D41" s="103">
        <v>157336</v>
      </c>
      <c r="E41" s="80"/>
      <c r="F41" s="80"/>
      <c r="G41" s="80"/>
      <c r="H41" s="80"/>
      <c r="I41" s="80"/>
      <c r="J41" s="8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17"/>
  <sheetViews>
    <sheetView zoomScale="120" zoomScaleNormal="12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:IV3"/>
    </sheetView>
  </sheetViews>
  <sheetFormatPr defaultColWidth="9.00390625" defaultRowHeight="12.75"/>
  <cols>
    <col min="1" max="1" width="35.625" style="0" customWidth="1"/>
    <col min="5" max="10" width="9.125" style="0" customWidth="1"/>
  </cols>
  <sheetData>
    <row r="1" spans="1:4" ht="12.75">
      <c r="A1" s="42" t="s">
        <v>61</v>
      </c>
      <c r="B1" s="11"/>
      <c r="C1" s="11"/>
      <c r="D1" s="12"/>
    </row>
    <row r="2" spans="1:4" ht="12.75">
      <c r="A2" s="41"/>
      <c r="B2" s="11"/>
      <c r="C2" s="11"/>
      <c r="D2" s="12"/>
    </row>
    <row r="3" spans="1:10" ht="25.5" customHeight="1" thickBot="1">
      <c r="A3" s="228" t="s">
        <v>59</v>
      </c>
      <c r="B3" s="232">
        <f>+Mérleg!B3</f>
        <v>2015</v>
      </c>
      <c r="C3" s="232">
        <f>+Mérleg!C3</f>
        <v>2016</v>
      </c>
      <c r="D3" s="232">
        <f>+Mérleg!D3</f>
        <v>2017</v>
      </c>
      <c r="E3" s="233">
        <f>+Mérleg!E3</f>
        <v>2018</v>
      </c>
      <c r="F3" s="233">
        <f>+Mérleg!F3</f>
        <v>2019</v>
      </c>
      <c r="G3" s="233">
        <f>+Mérleg!G3</f>
        <v>2020</v>
      </c>
      <c r="H3" s="233">
        <f>+Mérleg!H3</f>
        <v>2021</v>
      </c>
      <c r="I3" s="233">
        <f>+Mérleg!I3</f>
        <v>2022</v>
      </c>
      <c r="J3" s="233">
        <f>+Mérleg!J3</f>
        <v>2023</v>
      </c>
    </row>
    <row r="4" spans="1:10" ht="14.25" customHeight="1" thickBot="1">
      <c r="A4" s="39" t="s">
        <v>33</v>
      </c>
      <c r="B4" s="220">
        <v>250000</v>
      </c>
      <c r="C4" s="220">
        <v>300000</v>
      </c>
      <c r="D4" s="220">
        <v>360000</v>
      </c>
      <c r="E4" s="51"/>
      <c r="F4" s="51"/>
      <c r="G4" s="51"/>
      <c r="H4" s="51"/>
      <c r="I4" s="51"/>
      <c r="J4" s="51"/>
    </row>
    <row r="5" spans="1:10" ht="13.5" thickBot="1">
      <c r="A5" s="190" t="s">
        <v>40</v>
      </c>
      <c r="B5" s="221">
        <v>250000</v>
      </c>
      <c r="C5" s="221">
        <v>300000</v>
      </c>
      <c r="D5" s="221">
        <v>360000</v>
      </c>
      <c r="E5" s="191"/>
      <c r="F5" s="191"/>
      <c r="G5" s="191"/>
      <c r="H5" s="191"/>
      <c r="I5" s="191"/>
      <c r="J5" s="191"/>
    </row>
    <row r="6" spans="1:10" ht="13.5" thickBot="1">
      <c r="A6" s="40" t="s">
        <v>34</v>
      </c>
      <c r="B6" s="103">
        <v>10000</v>
      </c>
      <c r="C6" s="103">
        <v>5000</v>
      </c>
      <c r="D6" s="103">
        <v>0</v>
      </c>
      <c r="E6" s="52"/>
      <c r="F6" s="52"/>
      <c r="G6" s="52"/>
      <c r="H6" s="52"/>
      <c r="I6" s="52"/>
      <c r="J6" s="52"/>
    </row>
    <row r="7" spans="1:10" ht="13.5" thickBot="1">
      <c r="A7" s="40" t="s">
        <v>35</v>
      </c>
      <c r="B7" s="103">
        <v>200000</v>
      </c>
      <c r="C7" s="103">
        <v>240000</v>
      </c>
      <c r="D7" s="103">
        <v>300000</v>
      </c>
      <c r="E7" s="52"/>
      <c r="F7" s="52"/>
      <c r="G7" s="52"/>
      <c r="H7" s="52"/>
      <c r="I7" s="52"/>
      <c r="J7" s="52"/>
    </row>
    <row r="8" spans="1:10" ht="13.5" thickBot="1">
      <c r="A8" s="40" t="s">
        <v>36</v>
      </c>
      <c r="B8" s="222">
        <v>10000</v>
      </c>
      <c r="C8" s="222">
        <v>10000</v>
      </c>
      <c r="D8" s="181">
        <v>10000</v>
      </c>
      <c r="E8" s="53"/>
      <c r="F8" s="53"/>
      <c r="G8" s="53"/>
      <c r="H8" s="53"/>
      <c r="I8" s="53"/>
      <c r="J8" s="53"/>
    </row>
    <row r="9" spans="1:10" ht="13.5" thickBot="1">
      <c r="A9" s="40" t="s">
        <v>37</v>
      </c>
      <c r="B9" s="103">
        <v>7450</v>
      </c>
      <c r="C9" s="103">
        <v>7450</v>
      </c>
      <c r="D9" s="103">
        <v>7450</v>
      </c>
      <c r="E9" s="37"/>
      <c r="F9" s="37"/>
      <c r="G9" s="37"/>
      <c r="H9" s="37"/>
      <c r="I9" s="37"/>
      <c r="J9" s="37"/>
    </row>
    <row r="10" spans="1:10" ht="13.5" thickBot="1">
      <c r="A10" s="40" t="s">
        <v>38</v>
      </c>
      <c r="B10" s="182">
        <v>15000</v>
      </c>
      <c r="C10" s="182">
        <v>10000</v>
      </c>
      <c r="D10" s="182">
        <v>0</v>
      </c>
      <c r="E10" s="38"/>
      <c r="F10" s="38"/>
      <c r="G10" s="38"/>
      <c r="H10" s="38"/>
      <c r="I10" s="38"/>
      <c r="J10" s="38"/>
    </row>
    <row r="11" spans="1:10" ht="15" customHeight="1" thickBot="1">
      <c r="A11" s="189" t="s">
        <v>39</v>
      </c>
      <c r="B11" s="223">
        <v>27550</v>
      </c>
      <c r="C11" s="223">
        <v>37550</v>
      </c>
      <c r="D11" s="223">
        <v>42550</v>
      </c>
      <c r="E11" s="186"/>
      <c r="F11" s="186"/>
      <c r="G11" s="186"/>
      <c r="H11" s="186"/>
      <c r="I11" s="186"/>
      <c r="J11" s="186"/>
    </row>
    <row r="12" spans="1:10" ht="13.5" thickBot="1">
      <c r="A12" s="40" t="s">
        <v>41</v>
      </c>
      <c r="B12" s="100">
        <v>0</v>
      </c>
      <c r="C12" s="100">
        <v>0</v>
      </c>
      <c r="D12" s="100">
        <v>0</v>
      </c>
      <c r="E12" s="35"/>
      <c r="F12" s="35"/>
      <c r="G12" s="35"/>
      <c r="H12" s="35"/>
      <c r="I12" s="35"/>
      <c r="J12" s="35"/>
    </row>
    <row r="13" spans="1:10" ht="13.5" thickBot="1">
      <c r="A13" s="188" t="s">
        <v>42</v>
      </c>
      <c r="B13" s="224">
        <v>3000</v>
      </c>
      <c r="C13" s="224">
        <v>3250</v>
      </c>
      <c r="D13" s="224">
        <v>3500</v>
      </c>
      <c r="E13" s="82"/>
      <c r="F13" s="82"/>
      <c r="G13" s="82"/>
      <c r="H13" s="82"/>
      <c r="I13" s="82"/>
      <c r="J13" s="82"/>
    </row>
    <row r="14" spans="1:10" ht="14.25" customHeight="1" thickBot="1">
      <c r="A14" s="189" t="s">
        <v>58</v>
      </c>
      <c r="B14" s="223">
        <v>-3000</v>
      </c>
      <c r="C14" s="223">
        <v>-3250</v>
      </c>
      <c r="D14" s="223">
        <v>-3500</v>
      </c>
      <c r="E14" s="186"/>
      <c r="F14" s="186"/>
      <c r="G14" s="186"/>
      <c r="H14" s="186"/>
      <c r="I14" s="186"/>
      <c r="J14" s="186"/>
    </row>
    <row r="15" spans="1:10" ht="13.5" thickBot="1">
      <c r="A15" s="189" t="s">
        <v>43</v>
      </c>
      <c r="B15" s="225">
        <v>25050</v>
      </c>
      <c r="C15" s="225">
        <v>34800</v>
      </c>
      <c r="D15" s="225">
        <v>40550</v>
      </c>
      <c r="E15" s="187"/>
      <c r="F15" s="187"/>
      <c r="G15" s="187"/>
      <c r="H15" s="187"/>
      <c r="I15" s="187"/>
      <c r="J15" s="187"/>
    </row>
    <row r="16" spans="1:10" ht="13.5" thickBot="1">
      <c r="A16" s="188" t="s">
        <v>44</v>
      </c>
      <c r="B16" s="226">
        <v>4008</v>
      </c>
      <c r="C16" s="226">
        <v>5568</v>
      </c>
      <c r="D16" s="226">
        <v>6488</v>
      </c>
      <c r="E16" s="82"/>
      <c r="F16" s="82"/>
      <c r="G16" s="82"/>
      <c r="H16" s="82"/>
      <c r="I16" s="82"/>
      <c r="J16" s="82"/>
    </row>
    <row r="17" spans="1:10" ht="15" customHeight="1" thickBot="1">
      <c r="A17" s="189" t="s">
        <v>45</v>
      </c>
      <c r="B17" s="223">
        <v>21042</v>
      </c>
      <c r="C17" s="223">
        <v>29232</v>
      </c>
      <c r="D17" s="223">
        <v>34062</v>
      </c>
      <c r="E17" s="186"/>
      <c r="F17" s="186"/>
      <c r="G17" s="186"/>
      <c r="H17" s="186"/>
      <c r="I17" s="186"/>
      <c r="J17" s="186"/>
    </row>
    <row r="21" ht="11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S30"/>
  <sheetViews>
    <sheetView zoomScale="120" zoomScaleNormal="12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:IV2"/>
    </sheetView>
  </sheetViews>
  <sheetFormatPr defaultColWidth="9.00390625" defaultRowHeight="12.75"/>
  <cols>
    <col min="1" max="1" width="43.25390625" style="0" customWidth="1"/>
    <col min="2" max="2" width="13.00390625" style="0" customWidth="1"/>
    <col min="3" max="3" width="10.00390625" style="0" customWidth="1"/>
  </cols>
  <sheetData>
    <row r="1" spans="1:3" ht="12.75">
      <c r="A1" s="4"/>
      <c r="B1" s="9"/>
      <c r="C1" s="9"/>
    </row>
    <row r="2" spans="1:9" ht="24.75" customHeight="1" thickBot="1">
      <c r="A2" s="228" t="s">
        <v>100</v>
      </c>
      <c r="B2" s="232">
        <v>2016</v>
      </c>
      <c r="C2" s="232">
        <v>2017</v>
      </c>
      <c r="D2" s="234">
        <v>2018</v>
      </c>
      <c r="E2" s="234">
        <f>+D2+1</f>
        <v>2019</v>
      </c>
      <c r="F2" s="234">
        <f>+E2+1</f>
        <v>2020</v>
      </c>
      <c r="G2" s="234">
        <f>+F2+1</f>
        <v>2021</v>
      </c>
      <c r="H2" s="234">
        <f>+G2+1</f>
        <v>2022</v>
      </c>
      <c r="I2" s="234">
        <f>+H2+1</f>
        <v>2023</v>
      </c>
    </row>
    <row r="3" spans="1:9" ht="12.75">
      <c r="A3" s="85" t="s">
        <v>30</v>
      </c>
      <c r="B3" s="205">
        <v>37550</v>
      </c>
      <c r="C3" s="205">
        <v>42550</v>
      </c>
      <c r="D3" s="57"/>
      <c r="E3" s="57"/>
      <c r="F3" s="57"/>
      <c r="G3" s="57"/>
      <c r="H3" s="57"/>
      <c r="I3" s="57"/>
    </row>
    <row r="4" spans="1:9" ht="13.5" thickBot="1">
      <c r="A4" s="85" t="s">
        <v>46</v>
      </c>
      <c r="B4" s="206">
        <v>7450</v>
      </c>
      <c r="C4" s="206">
        <v>7450</v>
      </c>
      <c r="D4" s="58"/>
      <c r="E4" s="58"/>
      <c r="F4" s="58"/>
      <c r="G4" s="58"/>
      <c r="H4" s="58"/>
      <c r="I4" s="58"/>
    </row>
    <row r="5" spans="1:9" ht="13.5" thickBot="1">
      <c r="A5" s="3" t="s">
        <v>31</v>
      </c>
      <c r="B5" s="207">
        <v>45000</v>
      </c>
      <c r="C5" s="207">
        <v>50000</v>
      </c>
      <c r="D5" s="59"/>
      <c r="E5" s="59"/>
      <c r="F5" s="59"/>
      <c r="G5" s="59"/>
      <c r="H5" s="59"/>
      <c r="I5" s="59"/>
    </row>
    <row r="6" spans="1:9" ht="12.75">
      <c r="A6" s="14"/>
      <c r="B6" s="208"/>
      <c r="C6" s="208"/>
      <c r="D6" s="17"/>
      <c r="E6" s="17"/>
      <c r="F6" s="17"/>
      <c r="G6" s="17"/>
      <c r="H6" s="17"/>
      <c r="I6" s="17"/>
    </row>
    <row r="7" spans="1:9" ht="12.75">
      <c r="A7" s="15" t="s">
        <v>47</v>
      </c>
      <c r="B7" s="209">
        <v>-5000</v>
      </c>
      <c r="C7" s="209">
        <v>-5000</v>
      </c>
      <c r="D7" s="60"/>
      <c r="E7" s="60"/>
      <c r="F7" s="60"/>
      <c r="G7" s="60"/>
      <c r="H7" s="60"/>
      <c r="I7" s="60"/>
    </row>
    <row r="8" spans="1:9" ht="12.75">
      <c r="A8" s="15" t="s">
        <v>48</v>
      </c>
      <c r="B8" s="209">
        <v>-10000</v>
      </c>
      <c r="C8" s="209">
        <v>-10000</v>
      </c>
      <c r="D8" s="60"/>
      <c r="E8" s="60"/>
      <c r="F8" s="60"/>
      <c r="G8" s="60"/>
      <c r="H8" s="60"/>
      <c r="I8" s="60"/>
    </row>
    <row r="9" spans="1:9" ht="13.5" thickBot="1">
      <c r="A9" s="18" t="s">
        <v>49</v>
      </c>
      <c r="B9" s="206">
        <v>-5000</v>
      </c>
      <c r="C9" s="206">
        <v>-5000</v>
      </c>
      <c r="D9" s="61"/>
      <c r="E9" s="61"/>
      <c r="F9" s="61"/>
      <c r="G9" s="61"/>
      <c r="H9" s="61"/>
      <c r="I9" s="61"/>
    </row>
    <row r="10" spans="1:9" ht="13.5" thickBot="1">
      <c r="A10" s="192" t="s">
        <v>29</v>
      </c>
      <c r="B10" s="210">
        <v>-5568</v>
      </c>
      <c r="C10" s="210">
        <v>-6488</v>
      </c>
      <c r="D10" s="193"/>
      <c r="E10" s="193"/>
      <c r="F10" s="193"/>
      <c r="G10" s="193"/>
      <c r="H10" s="193"/>
      <c r="I10" s="193"/>
    </row>
    <row r="11" spans="1:9" ht="13.5" thickBot="1">
      <c r="A11" s="3" t="s">
        <v>50</v>
      </c>
      <c r="B11" s="207">
        <f>25500+B10</f>
        <v>19932</v>
      </c>
      <c r="C11" s="207">
        <f>31500+C10</f>
        <v>25012</v>
      </c>
      <c r="D11" s="62"/>
      <c r="E11" s="62"/>
      <c r="F11" s="62"/>
      <c r="G11" s="62"/>
      <c r="H11" s="62"/>
      <c r="I11" s="62"/>
    </row>
    <row r="12" spans="1:9" ht="12.75">
      <c r="A12" s="14"/>
      <c r="B12" s="208"/>
      <c r="C12" s="208"/>
      <c r="D12" s="17"/>
      <c r="E12" s="17"/>
      <c r="F12" s="17"/>
      <c r="G12" s="17"/>
      <c r="H12" s="17"/>
      <c r="I12" s="17"/>
    </row>
    <row r="13" spans="1:9" s="50" customFormat="1" ht="12.75">
      <c r="A13" s="107" t="s">
        <v>51</v>
      </c>
      <c r="B13" s="211">
        <v>0</v>
      </c>
      <c r="C13" s="211">
        <v>0</v>
      </c>
      <c r="D13" s="194"/>
      <c r="E13" s="194"/>
      <c r="F13" s="194"/>
      <c r="G13" s="194"/>
      <c r="H13" s="194"/>
      <c r="I13" s="194"/>
    </row>
    <row r="14" spans="1:71" s="108" customFormat="1" ht="13.5" customHeight="1" thickBot="1">
      <c r="A14" s="199" t="s">
        <v>52</v>
      </c>
      <c r="B14" s="212">
        <f>+Mérleg!$B$6-Mérleg!$C$6</f>
        <v>7450</v>
      </c>
      <c r="C14" s="212">
        <f>+Mérleg!$B$6-Mérleg!$C$6</f>
        <v>7450</v>
      </c>
      <c r="D14" s="200"/>
      <c r="E14" s="200"/>
      <c r="F14" s="200"/>
      <c r="G14" s="200"/>
      <c r="H14" s="200"/>
      <c r="I14" s="20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9" ht="13.5" thickTop="1">
      <c r="A15" s="48" t="s">
        <v>82</v>
      </c>
      <c r="B15" s="213">
        <f>+Mérleg!B7-Mérleg!C7</f>
        <v>200</v>
      </c>
      <c r="C15" s="213">
        <f>+Mérleg!C7-Mérleg!D7</f>
        <v>200</v>
      </c>
      <c r="D15" s="197"/>
      <c r="E15" s="198"/>
      <c r="F15" s="198"/>
      <c r="G15" s="198"/>
      <c r="H15" s="198"/>
      <c r="I15" s="198"/>
    </row>
    <row r="16" spans="1:9" ht="13.5" thickBot="1">
      <c r="A16" s="202" t="s">
        <v>83</v>
      </c>
      <c r="B16" s="214">
        <f>+Mérleg!B8-Mérleg!C8</f>
        <v>7250</v>
      </c>
      <c r="C16" s="214">
        <f>+Mérleg!C8-Mérleg!D8</f>
        <v>7250</v>
      </c>
      <c r="D16" s="203"/>
      <c r="E16" s="204"/>
      <c r="F16" s="204"/>
      <c r="G16" s="204"/>
      <c r="H16" s="204"/>
      <c r="I16" s="204"/>
    </row>
    <row r="17" spans="1:71" s="50" customFormat="1" ht="13.5" thickTop="1">
      <c r="A17" s="201" t="s">
        <v>96</v>
      </c>
      <c r="B17" s="215">
        <v>0</v>
      </c>
      <c r="C17" s="215">
        <v>0</v>
      </c>
      <c r="D17" s="195"/>
      <c r="E17" s="195"/>
      <c r="F17" s="195"/>
      <c r="G17" s="195"/>
      <c r="H17" s="195"/>
      <c r="I17" s="195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107" customFormat="1" ht="13.5" thickBot="1">
      <c r="A18" s="196" t="s">
        <v>97</v>
      </c>
      <c r="B18" s="219">
        <f>-'eredményk.'!C9</f>
        <v>-7450</v>
      </c>
      <c r="C18" s="219">
        <f>-'eredményk.'!D9</f>
        <v>-7450</v>
      </c>
      <c r="D18" s="200"/>
      <c r="E18" s="200"/>
      <c r="F18" s="200"/>
      <c r="G18" s="200"/>
      <c r="H18" s="200"/>
      <c r="I18" s="20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9" ht="14.25" thickBot="1" thickTop="1">
      <c r="A19" s="3" t="s">
        <v>53</v>
      </c>
      <c r="B19" s="207">
        <v>0</v>
      </c>
      <c r="C19" s="207">
        <v>0</v>
      </c>
      <c r="D19" s="16"/>
      <c r="E19" s="16"/>
      <c r="F19" s="16"/>
      <c r="G19" s="16"/>
      <c r="H19" s="16"/>
      <c r="I19" s="16"/>
    </row>
    <row r="20" spans="1:9" ht="13.5" thickBot="1">
      <c r="A20" s="8"/>
      <c r="B20" s="216"/>
      <c r="C20" s="216"/>
      <c r="D20" s="8"/>
      <c r="E20" s="8"/>
      <c r="F20" s="8"/>
      <c r="G20" s="8"/>
      <c r="H20" s="8"/>
      <c r="I20" s="8"/>
    </row>
    <row r="21" spans="1:9" ht="13.5" thickBot="1">
      <c r="A21" s="3" t="s">
        <v>54</v>
      </c>
      <c r="B21" s="207">
        <v>19932</v>
      </c>
      <c r="C21" s="207">
        <v>25012</v>
      </c>
      <c r="D21" s="59"/>
      <c r="E21" s="59"/>
      <c r="F21" s="59"/>
      <c r="G21" s="59"/>
      <c r="H21" s="59"/>
      <c r="I21" s="59"/>
    </row>
    <row r="22" spans="1:9" ht="12.75">
      <c r="A22" s="14"/>
      <c r="B22" s="208"/>
      <c r="C22" s="208"/>
      <c r="D22" s="17"/>
      <c r="E22" s="17"/>
      <c r="F22" s="17"/>
      <c r="G22" s="17"/>
      <c r="H22" s="17"/>
      <c r="I22" s="17"/>
    </row>
    <row r="23" spans="1:9" ht="12.75">
      <c r="A23" s="85" t="s">
        <v>55</v>
      </c>
      <c r="B23" s="217">
        <v>-3250</v>
      </c>
      <c r="C23" s="217">
        <v>-3500</v>
      </c>
      <c r="D23" s="83"/>
      <c r="E23" s="83"/>
      <c r="F23" s="83"/>
      <c r="G23" s="83"/>
      <c r="H23" s="83"/>
      <c r="I23" s="83"/>
    </row>
    <row r="24" spans="1:9" ht="12.75">
      <c r="A24" s="44" t="s">
        <v>62</v>
      </c>
      <c r="B24" s="209">
        <v>-5000</v>
      </c>
      <c r="C24" s="209">
        <v>-5000</v>
      </c>
      <c r="D24" s="83"/>
      <c r="E24" s="83"/>
      <c r="F24" s="83"/>
      <c r="G24" s="83"/>
      <c r="H24" s="83"/>
      <c r="I24" s="83"/>
    </row>
    <row r="25" spans="1:9" ht="12.75">
      <c r="A25" s="15" t="s">
        <v>56</v>
      </c>
      <c r="B25" s="209">
        <v>5000</v>
      </c>
      <c r="C25" s="209">
        <v>5000</v>
      </c>
      <c r="D25" s="83"/>
      <c r="E25" s="83"/>
      <c r="F25" s="83"/>
      <c r="G25" s="83"/>
      <c r="H25" s="83"/>
      <c r="I25" s="83"/>
    </row>
    <row r="26" spans="1:9" ht="12.75">
      <c r="A26" s="85" t="s">
        <v>78</v>
      </c>
      <c r="B26" s="206"/>
      <c r="C26" s="206"/>
      <c r="D26" s="84"/>
      <c r="E26" s="84"/>
      <c r="F26" s="84"/>
      <c r="G26" s="84"/>
      <c r="H26" s="84"/>
      <c r="I26" s="84"/>
    </row>
    <row r="27" spans="1:9" ht="13.5" thickBot="1">
      <c r="A27" s="19"/>
      <c r="B27" s="206"/>
      <c r="C27" s="206"/>
      <c r="D27" s="64"/>
      <c r="E27" s="64"/>
      <c r="F27" s="64"/>
      <c r="G27" s="64"/>
      <c r="H27" s="64"/>
      <c r="I27" s="64"/>
    </row>
    <row r="28" spans="1:9" ht="13.5" thickBot="1">
      <c r="A28" s="20" t="s">
        <v>57</v>
      </c>
      <c r="B28" s="207">
        <v>-3250</v>
      </c>
      <c r="C28" s="207">
        <v>-3500</v>
      </c>
      <c r="D28" s="86"/>
      <c r="E28" s="86"/>
      <c r="F28" s="86"/>
      <c r="G28" s="86"/>
      <c r="H28" s="86"/>
      <c r="I28" s="86"/>
    </row>
    <row r="29" spans="1:9" ht="13.5" thickBot="1">
      <c r="A29" s="2"/>
      <c r="B29" s="218"/>
      <c r="C29" s="218"/>
      <c r="D29" s="65"/>
      <c r="E29" s="65"/>
      <c r="F29" s="65"/>
      <c r="G29" s="65"/>
      <c r="H29" s="65"/>
      <c r="I29" s="65"/>
    </row>
    <row r="30" spans="1:9" ht="13.5" thickBot="1">
      <c r="A30" s="3" t="s">
        <v>79</v>
      </c>
      <c r="B30" s="207">
        <v>16682</v>
      </c>
      <c r="C30" s="207">
        <v>21512</v>
      </c>
      <c r="D30" s="86"/>
      <c r="E30" s="86"/>
      <c r="F30" s="86"/>
      <c r="G30" s="86"/>
      <c r="H30" s="86"/>
      <c r="I30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Commerzbank (Budapest)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budbrma</dc:creator>
  <cp:keywords/>
  <dc:description/>
  <cp:lastModifiedBy>Jáki Erika</cp:lastModifiedBy>
  <cp:lastPrinted>2004-02-19T12:02:04Z</cp:lastPrinted>
  <dcterms:created xsi:type="dcterms:W3CDTF">2003-07-04T08:16:47Z</dcterms:created>
  <dcterms:modified xsi:type="dcterms:W3CDTF">2018-11-20T13:03:16Z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877679788</vt:i4>
  </property>
  <property fmtid="{D5CDD505-2E9C-101B-9397-08002B2CF9AE}" pid="4" name="_EmailSubject">
    <vt:lpwstr>TN pénzügyi tervezés</vt:lpwstr>
  </property>
  <property fmtid="{D5CDD505-2E9C-101B-9397-08002B2CF9AE}" pid="5" name="_AuthorEmail">
    <vt:lpwstr>Roland.Madacsi@Commerzbank.com</vt:lpwstr>
  </property>
  <property fmtid="{D5CDD505-2E9C-101B-9397-08002B2CF9AE}" pid="6" name="_AuthorEmailDisplayName">
    <vt:lpwstr>Madácsi, Roland</vt:lpwstr>
  </property>
  <property fmtid="{D5CDD505-2E9C-101B-9397-08002B2CF9AE}" pid="7" name="_ReviewingToolsShownOnce">
    <vt:lpwstr/>
  </property>
</Properties>
</file>